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s\Collections numériques SPCL\Mesures et incertitudes\Tests protocoles\ACTIVITE_Focométrie\"/>
    </mc:Choice>
  </mc:AlternateContent>
  <xr:revisionPtr revIDLastSave="0" documentId="13_ncr:1_{46CA075C-BF5A-4381-91E2-A137E5CE26CD}" xr6:coauthVersionLast="47" xr6:coauthVersionMax="47" xr10:uidLastSave="{00000000-0000-0000-0000-000000000000}"/>
  <bookViews>
    <workbookView xWindow="-108" yWindow="-108" windowWidth="23256" windowHeight="12456" xr2:uid="{30AC7479-B289-46E6-A399-77A5C3BEDFB7}"/>
  </bookViews>
  <sheets>
    <sheet name="Autollimation" sheetId="1" r:id="rId1"/>
    <sheet name="Bessel" sheetId="2" r:id="rId2"/>
    <sheet name="Conjugaison" sheetId="3" r:id="rId3"/>
    <sheet name="SYNTHÈSE" sheetId="4" r:id="rId4"/>
    <sheet name="HISTOGRAMM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4" l="1"/>
  <c r="H4" i="4"/>
  <c r="I4" i="4"/>
  <c r="J4" i="4"/>
  <c r="G5" i="4"/>
  <c r="H5" i="4"/>
  <c r="I5" i="4"/>
  <c r="J5" i="4"/>
  <c r="G6" i="4"/>
  <c r="H6" i="4"/>
  <c r="I6" i="4"/>
  <c r="J6" i="4"/>
  <c r="G7" i="4"/>
  <c r="H7" i="4"/>
  <c r="I7" i="4"/>
  <c r="J7" i="4"/>
  <c r="G8" i="4"/>
  <c r="H8" i="4"/>
  <c r="I8" i="4"/>
  <c r="J8" i="4"/>
  <c r="G9" i="4"/>
  <c r="H9" i="4"/>
  <c r="I9" i="4"/>
  <c r="J9" i="4"/>
  <c r="G10" i="4"/>
  <c r="H10" i="4"/>
  <c r="I10" i="4"/>
  <c r="J10" i="4"/>
  <c r="G11" i="4"/>
  <c r="H11" i="4"/>
  <c r="I11" i="4"/>
  <c r="J11" i="4"/>
  <c r="G12" i="4"/>
  <c r="H12" i="4"/>
  <c r="I12" i="4"/>
  <c r="J12" i="4"/>
  <c r="G13" i="4"/>
  <c r="H13" i="4"/>
  <c r="I13" i="4"/>
  <c r="J13" i="4"/>
  <c r="G14" i="4"/>
  <c r="H14" i="4"/>
  <c r="I14" i="4"/>
  <c r="J14" i="4"/>
  <c r="G15" i="4"/>
  <c r="H15" i="4"/>
  <c r="I15" i="4"/>
  <c r="J15" i="4"/>
  <c r="G16" i="4"/>
  <c r="H16" i="4"/>
  <c r="I16" i="4"/>
  <c r="J16" i="4"/>
  <c r="G17" i="4"/>
  <c r="H17" i="4"/>
  <c r="I17" i="4"/>
  <c r="J17" i="4"/>
  <c r="G18" i="4"/>
  <c r="H18" i="4"/>
  <c r="I18" i="4"/>
  <c r="J18" i="4"/>
  <c r="G19" i="4"/>
  <c r="H19" i="4"/>
  <c r="I19" i="4"/>
  <c r="J19" i="4"/>
  <c r="G20" i="4"/>
  <c r="H20" i="4"/>
  <c r="I20" i="4"/>
  <c r="J20" i="4"/>
  <c r="G21" i="4"/>
  <c r="H21" i="4"/>
  <c r="I21" i="4"/>
  <c r="J21" i="4"/>
  <c r="G22" i="4"/>
  <c r="H22" i="4"/>
  <c r="I22" i="4"/>
  <c r="J22" i="4"/>
  <c r="H3" i="4"/>
  <c r="I3" i="4"/>
  <c r="J3" i="4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3" i="2"/>
  <c r="E4" i="3" l="1"/>
  <c r="T4" i="4" s="1"/>
  <c r="E5" i="3"/>
  <c r="T5" i="4" s="1"/>
  <c r="E6" i="3"/>
  <c r="E7" i="3"/>
  <c r="E8" i="3"/>
  <c r="E9" i="3"/>
  <c r="E10" i="3"/>
  <c r="T10" i="4" s="1"/>
  <c r="E11" i="3"/>
  <c r="T11" i="4" s="1"/>
  <c r="E12" i="3"/>
  <c r="T12" i="4" s="1"/>
  <c r="E13" i="3"/>
  <c r="T13" i="4" s="1"/>
  <c r="E14" i="3"/>
  <c r="T14" i="4" s="1"/>
  <c r="E15" i="3"/>
  <c r="T15" i="4" s="1"/>
  <c r="E16" i="3"/>
  <c r="T16" i="4" s="1"/>
  <c r="E17" i="3"/>
  <c r="T17" i="4" s="1"/>
  <c r="U17" i="4" s="1"/>
  <c r="E18" i="3"/>
  <c r="T18" i="4" s="1"/>
  <c r="U18" i="4" s="1"/>
  <c r="E19" i="3"/>
  <c r="T19" i="4" s="1"/>
  <c r="E20" i="3"/>
  <c r="T20" i="4" s="1"/>
  <c r="V20" i="4" s="1"/>
  <c r="E21" i="3"/>
  <c r="T21" i="4" s="1"/>
  <c r="E22" i="3"/>
  <c r="T22" i="4" s="1"/>
  <c r="T6" i="4"/>
  <c r="T7" i="4"/>
  <c r="T8" i="4"/>
  <c r="T9" i="4"/>
  <c r="V9" i="4" s="1"/>
  <c r="R3" i="4"/>
  <c r="S3" i="4"/>
  <c r="R4" i="4"/>
  <c r="S4" i="4"/>
  <c r="R5" i="4"/>
  <c r="S5" i="4"/>
  <c r="R6" i="4"/>
  <c r="S6" i="4"/>
  <c r="R7" i="4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3" i="4"/>
  <c r="G3" i="4"/>
  <c r="D4" i="1"/>
  <c r="D4" i="4" s="1"/>
  <c r="D5" i="1"/>
  <c r="D5" i="4" s="1"/>
  <c r="D6" i="1"/>
  <c r="D6" i="4" s="1"/>
  <c r="D7" i="1"/>
  <c r="D7" i="4" s="1"/>
  <c r="D8" i="1"/>
  <c r="D9" i="1"/>
  <c r="D10" i="1"/>
  <c r="D11" i="1"/>
  <c r="D11" i="4" s="1"/>
  <c r="D12" i="1"/>
  <c r="D12" i="4" s="1"/>
  <c r="D13" i="1"/>
  <c r="D14" i="1"/>
  <c r="D15" i="1"/>
  <c r="D16" i="1"/>
  <c r="D16" i="4" s="1"/>
  <c r="D17" i="1"/>
  <c r="D17" i="4" s="1"/>
  <c r="D18" i="1"/>
  <c r="D19" i="1"/>
  <c r="D20" i="1"/>
  <c r="D21" i="1"/>
  <c r="D22" i="1"/>
  <c r="D3" i="1"/>
  <c r="D3" i="4" s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M19" i="4" s="1"/>
  <c r="K20" i="4"/>
  <c r="K21" i="4"/>
  <c r="K22" i="4"/>
  <c r="K3" i="4"/>
  <c r="E3" i="3"/>
  <c r="T3" i="4" s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3" i="4"/>
  <c r="D19" i="4" l="1"/>
  <c r="D18" i="4"/>
  <c r="D22" i="4"/>
  <c r="D20" i="4"/>
  <c r="D15" i="4"/>
  <c r="D14" i="4"/>
  <c r="D13" i="4"/>
  <c r="D21" i="4"/>
  <c r="D9" i="4"/>
  <c r="D10" i="4"/>
  <c r="D8" i="4"/>
  <c r="V3" i="4"/>
  <c r="U3" i="4"/>
  <c r="W3" i="4"/>
  <c r="V21" i="4"/>
  <c r="W21" i="4" s="1"/>
  <c r="U6" i="4"/>
  <c r="U5" i="4"/>
  <c r="U16" i="4"/>
  <c r="U4" i="4"/>
  <c r="L21" i="4"/>
  <c r="M6" i="4"/>
  <c r="L19" i="4"/>
  <c r="N19" i="4" s="1"/>
  <c r="L20" i="4"/>
  <c r="L8" i="4"/>
  <c r="M7" i="4"/>
  <c r="L7" i="4"/>
  <c r="M18" i="4"/>
  <c r="L18" i="4"/>
  <c r="L9" i="4"/>
  <c r="L6" i="4"/>
  <c r="V15" i="4"/>
  <c r="W15" i="4"/>
  <c r="U15" i="4"/>
  <c r="V14" i="4"/>
  <c r="U14" i="4"/>
  <c r="W14" i="4" s="1"/>
  <c r="V13" i="4"/>
  <c r="U13" i="4"/>
  <c r="W13" i="4"/>
  <c r="U12" i="4"/>
  <c r="V12" i="4"/>
  <c r="W12" i="4"/>
  <c r="V11" i="4"/>
  <c r="W11" i="4"/>
  <c r="U11" i="4"/>
  <c r="U10" i="4"/>
  <c r="V10" i="4"/>
  <c r="W10" i="4" s="1"/>
  <c r="V22" i="4"/>
  <c r="U22" i="4"/>
  <c r="W22" i="4" s="1"/>
  <c r="W20" i="4"/>
  <c r="W18" i="4"/>
  <c r="W6" i="4"/>
  <c r="V8" i="4"/>
  <c r="W8" i="4" s="1"/>
  <c r="V19" i="4"/>
  <c r="W19" i="4" s="1"/>
  <c r="V7" i="4"/>
  <c r="V18" i="4"/>
  <c r="V6" i="4"/>
  <c r="U21" i="4"/>
  <c r="U9" i="4"/>
  <c r="W9" i="4" s="1"/>
  <c r="V17" i="4"/>
  <c r="W17" i="4" s="1"/>
  <c r="U20" i="4"/>
  <c r="U8" i="4"/>
  <c r="V16" i="4"/>
  <c r="W16" i="4" s="1"/>
  <c r="V4" i="4"/>
  <c r="W4" i="4" s="1"/>
  <c r="U19" i="4"/>
  <c r="U7" i="4"/>
  <c r="W7" i="4" s="1"/>
  <c r="V5" i="4"/>
  <c r="W5" i="4" s="1"/>
  <c r="M17" i="4"/>
  <c r="L17" i="4"/>
  <c r="M5" i="4"/>
  <c r="L5" i="4"/>
  <c r="M16" i="4"/>
  <c r="L16" i="4"/>
  <c r="N16" i="4" s="1"/>
  <c r="M4" i="4"/>
  <c r="L4" i="4"/>
  <c r="N4" i="4" s="1"/>
  <c r="M15" i="4"/>
  <c r="L15" i="4"/>
  <c r="N15" i="4" s="1"/>
  <c r="L14" i="4"/>
  <c r="M14" i="4"/>
  <c r="L13" i="4"/>
  <c r="M13" i="4"/>
  <c r="M12" i="4"/>
  <c r="M11" i="4"/>
  <c r="M22" i="4"/>
  <c r="M10" i="4"/>
  <c r="M21" i="4"/>
  <c r="M9" i="4"/>
  <c r="M20" i="4"/>
  <c r="M8" i="4"/>
  <c r="L12" i="4"/>
  <c r="L11" i="4"/>
  <c r="L22" i="4"/>
  <c r="L10" i="4"/>
  <c r="M3" i="4"/>
  <c r="L3" i="4"/>
  <c r="N22" i="4" l="1"/>
  <c r="N8" i="4"/>
  <c r="N3" i="4"/>
  <c r="N5" i="4"/>
  <c r="N7" i="4"/>
  <c r="N21" i="4"/>
  <c r="N11" i="4"/>
  <c r="N12" i="4"/>
  <c r="N10" i="4"/>
  <c r="N18" i="4"/>
  <c r="N17" i="4"/>
  <c r="N9" i="4"/>
  <c r="N20" i="4"/>
  <c r="N6" i="4"/>
  <c r="N13" i="4"/>
  <c r="N14" i="4"/>
  <c r="D24" i="4"/>
  <c r="D23" i="4"/>
  <c r="B1" i="5" l="1"/>
  <c r="B4" i="5" s="1"/>
  <c r="D2" i="5" s="1"/>
  <c r="B2" i="5"/>
  <c r="B5" i="5" s="1"/>
  <c r="W24" i="4"/>
  <c r="W23" i="4"/>
  <c r="N24" i="4"/>
  <c r="N23" i="4"/>
  <c r="B6" i="5" l="1"/>
  <c r="D3" i="5" s="1"/>
  <c r="F2" i="5" s="1"/>
  <c r="G2" i="5"/>
  <c r="H2" i="5"/>
  <c r="D4" i="5" l="1"/>
  <c r="E3" i="5" s="1"/>
  <c r="E2" i="5"/>
  <c r="H3" i="5"/>
  <c r="D5" i="5" l="1"/>
  <c r="D6" i="5" s="1"/>
  <c r="E5" i="5" s="1"/>
  <c r="F3" i="5"/>
  <c r="G3" i="5"/>
  <c r="G5" i="5" l="1"/>
  <c r="H5" i="5"/>
  <c r="F5" i="5"/>
  <c r="D7" i="5"/>
  <c r="H6" i="5" s="1"/>
  <c r="G4" i="5"/>
  <c r="E4" i="5"/>
  <c r="F4" i="5"/>
  <c r="H4" i="5"/>
  <c r="F6" i="5"/>
  <c r="E6" i="5"/>
  <c r="D8" i="5"/>
  <c r="F7" i="5" s="1"/>
  <c r="G6" i="5"/>
  <c r="E7" i="5" l="1"/>
  <c r="D9" i="5"/>
  <c r="H7" i="5"/>
  <c r="G7" i="5"/>
  <c r="D10" i="5" l="1"/>
  <c r="E9" i="5" s="1"/>
  <c r="E8" i="5"/>
  <c r="H8" i="5"/>
  <c r="G8" i="5"/>
  <c r="F8" i="5"/>
  <c r="D11" i="5" l="1"/>
  <c r="E10" i="5" s="1"/>
  <c r="H9" i="5"/>
  <c r="G9" i="5"/>
  <c r="F9" i="5"/>
  <c r="D12" i="5" l="1"/>
  <c r="E11" i="5" s="1"/>
  <c r="H10" i="5"/>
  <c r="G10" i="5"/>
  <c r="F10" i="5"/>
  <c r="D13" i="5" l="1"/>
  <c r="E12" i="5" s="1"/>
  <c r="H11" i="5"/>
  <c r="G11" i="5"/>
  <c r="F11" i="5"/>
  <c r="D14" i="5" l="1"/>
  <c r="H12" i="5"/>
  <c r="G12" i="5"/>
  <c r="F12" i="5"/>
  <c r="D15" i="5" l="1"/>
  <c r="E13" i="5"/>
  <c r="G13" i="5"/>
  <c r="F13" i="5"/>
  <c r="H13" i="5"/>
  <c r="D16" i="5" l="1"/>
  <c r="E14" i="5"/>
  <c r="F14" i="5"/>
  <c r="G14" i="5"/>
  <c r="H14" i="5"/>
  <c r="D17" i="5" l="1"/>
  <c r="E16" i="5" s="1"/>
  <c r="E15" i="5"/>
  <c r="G15" i="5"/>
  <c r="F15" i="5"/>
  <c r="H15" i="5"/>
  <c r="D18" i="5" l="1"/>
  <c r="F16" i="5"/>
  <c r="H16" i="5"/>
  <c r="G16" i="5"/>
  <c r="D19" i="5" l="1"/>
  <c r="E18" i="5" s="1"/>
  <c r="E17" i="5"/>
  <c r="F17" i="5"/>
  <c r="H17" i="5"/>
  <c r="G17" i="5"/>
  <c r="D20" i="5" l="1"/>
  <c r="F18" i="5"/>
  <c r="H18" i="5"/>
  <c r="G18" i="5"/>
  <c r="D21" i="5" l="1"/>
  <c r="E20" i="5" s="1"/>
  <c r="E19" i="5"/>
  <c r="F19" i="5"/>
  <c r="G19" i="5"/>
  <c r="H19" i="5"/>
  <c r="D22" i="5" l="1"/>
  <c r="H22" i="5" s="1"/>
  <c r="H20" i="5"/>
  <c r="G20" i="5"/>
  <c r="F20" i="5"/>
  <c r="H21" i="5" l="1"/>
  <c r="H24" i="5" s="1"/>
  <c r="G21" i="5"/>
  <c r="G24" i="5" s="1"/>
  <c r="E21" i="5"/>
  <c r="F21" i="5"/>
  <c r="F24" i="5" s="1"/>
</calcChain>
</file>

<file path=xl/sharedStrings.xml><?xml version="1.0" encoding="utf-8"?>
<sst xmlns="http://schemas.openxmlformats.org/spreadsheetml/2006/main" count="53" uniqueCount="28">
  <si>
    <t>Mesure n°</t>
  </si>
  <si>
    <t>D</t>
  </si>
  <si>
    <t>d</t>
  </si>
  <si>
    <t>f'
(cm)</t>
  </si>
  <si>
    <r>
      <rPr>
        <i/>
        <sz val="12"/>
        <color theme="0"/>
        <rFont val="Aptos Narrow"/>
        <family val="2"/>
        <scheme val="minor"/>
      </rPr>
      <t>f'</t>
    </r>
    <r>
      <rPr>
        <sz val="12"/>
        <color theme="0"/>
        <rFont val="Aptos Narrow"/>
        <family val="2"/>
        <scheme val="minor"/>
      </rPr>
      <t xml:space="preserve">
(cm)</t>
    </r>
  </si>
  <si>
    <t>OA</t>
  </si>
  <si>
    <t>OA'</t>
  </si>
  <si>
    <r>
      <t>x</t>
    </r>
    <r>
      <rPr>
        <vertAlign val="subscript"/>
        <sz val="11"/>
        <color theme="0"/>
        <rFont val="Aptos Narrow"/>
        <family val="2"/>
        <scheme val="minor"/>
      </rPr>
      <t>1</t>
    </r>
    <r>
      <rPr>
        <sz val="11"/>
        <color theme="0"/>
        <rFont val="Aptos Narrow"/>
        <family val="2"/>
        <scheme val="minor"/>
      </rPr>
      <t xml:space="preserve">
en cm</t>
    </r>
  </si>
  <si>
    <r>
      <t>x</t>
    </r>
    <r>
      <rPr>
        <vertAlign val="subscript"/>
        <sz val="11"/>
        <color theme="0"/>
        <rFont val="Aptos Narrow"/>
        <family val="2"/>
        <scheme val="minor"/>
      </rPr>
      <t>2</t>
    </r>
    <r>
      <rPr>
        <sz val="11"/>
        <color theme="0"/>
        <rFont val="Aptos Narrow"/>
        <family val="2"/>
        <scheme val="minor"/>
      </rPr>
      <t xml:space="preserve">
en cm</t>
    </r>
  </si>
  <si>
    <r>
      <t>x</t>
    </r>
    <r>
      <rPr>
        <vertAlign val="subscript"/>
        <sz val="11"/>
        <color theme="0"/>
        <rFont val="Aptos Narrow"/>
        <family val="2"/>
        <scheme val="minor"/>
      </rPr>
      <t>3</t>
    </r>
    <r>
      <rPr>
        <sz val="11"/>
        <color theme="0"/>
        <rFont val="Aptos Narrow"/>
        <family val="2"/>
        <scheme val="minor"/>
      </rPr>
      <t xml:space="preserve">
en cm</t>
    </r>
  </si>
  <si>
    <r>
      <t>x</t>
    </r>
    <r>
      <rPr>
        <vertAlign val="subscript"/>
        <sz val="11"/>
        <color theme="0"/>
        <rFont val="Aptos Narrow"/>
        <family val="2"/>
        <scheme val="minor"/>
      </rPr>
      <t>4</t>
    </r>
    <r>
      <rPr>
        <sz val="11"/>
        <color theme="0"/>
        <rFont val="Aptos Narrow"/>
        <family val="2"/>
        <scheme val="minor"/>
      </rPr>
      <t xml:space="preserve">
en cm</t>
    </r>
  </si>
  <si>
    <t>Méthode 1 : autocollimation</t>
  </si>
  <si>
    <t>Méthode 2 : méthode de Bessel</t>
  </si>
  <si>
    <r>
      <t>Méthode 3 : a</t>
    </r>
    <r>
      <rPr>
        <sz val="16"/>
        <color theme="1" tint="0.34998626667073579"/>
        <rFont val="Aptos Light"/>
        <family val="2"/>
      </rPr>
      <t>pplication de la loi de conjugaison</t>
    </r>
  </si>
  <si>
    <t>Autocollimation</t>
  </si>
  <si>
    <t>Méthode de Bessel</t>
  </si>
  <si>
    <t>Loi de conjugaison</t>
  </si>
  <si>
    <t>OK</t>
  </si>
  <si>
    <t xml:space="preserve">valeur min : </t>
  </si>
  <si>
    <t xml:space="preserve">valeur max : </t>
  </si>
  <si>
    <t xml:space="preserve">min histo : </t>
  </si>
  <si>
    <t xml:space="preserve">max histo : </t>
  </si>
  <si>
    <t>pas histo :</t>
  </si>
  <si>
    <t>Autollimation</t>
  </si>
  <si>
    <t>Bessel</t>
  </si>
  <si>
    <t>Conjugaison</t>
  </si>
  <si>
    <t xml:space="preserve">ECART-TYPE : s = </t>
  </si>
  <si>
    <r>
      <t xml:space="preserve">MOYENNE : </t>
    </r>
    <r>
      <rPr>
        <b/>
        <i/>
        <sz val="12"/>
        <color theme="0"/>
        <rFont val="Aptos Narrow"/>
        <family val="2"/>
        <scheme val="minor"/>
      </rPr>
      <t>f'</t>
    </r>
    <r>
      <rPr>
        <b/>
        <vertAlign val="subscript"/>
        <sz val="12"/>
        <color theme="0"/>
        <rFont val="Aptos Narrow"/>
        <family val="2"/>
        <scheme val="minor"/>
      </rPr>
      <t>moy</t>
    </r>
    <r>
      <rPr>
        <b/>
        <sz val="12"/>
        <color theme="0"/>
        <rFont val="Aptos Narrow"/>
        <family val="2"/>
        <scheme val="minor"/>
      </rPr>
      <t xml:space="preserve">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</si>
</sst>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i/>
      <sz val="12"/>
      <color theme="0"/>
      <name val="Aptos Narrow"/>
      <family val="2"/>
      <scheme val="minor"/>
    </font>
    <font>
      <sz val="16"/>
      <color theme="1" tint="0.34998626667073579"/>
      <name val="Aptos Light"/>
      <family val="2"/>
    </font>
    <font>
      <vertAlign val="subscript"/>
      <sz val="11"/>
      <color theme="0"/>
      <name val="Aptos Narrow"/>
      <family val="2"/>
      <scheme val="minor"/>
    </font>
    <font>
      <b/>
      <sz val="12"/>
      <color rgb="FF006100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4"/>
      <color theme="0"/>
      <name val="Aptos Light"/>
      <family val="2"/>
    </font>
    <font>
      <sz val="9"/>
      <color theme="1"/>
      <name val="Aptos Narrow"/>
      <family val="2"/>
      <scheme val="minor"/>
    </font>
    <font>
      <sz val="9"/>
      <color theme="0" tint="-0.14999847407452621"/>
      <name val="Aptos Narrow"/>
      <family val="2"/>
      <scheme val="minor"/>
    </font>
    <font>
      <b/>
      <i/>
      <sz val="12"/>
      <color theme="0"/>
      <name val="Aptos Narrow"/>
      <family val="2"/>
      <scheme val="minor"/>
    </font>
    <font>
      <b/>
      <vertAlign val="subscript"/>
      <sz val="12"/>
      <color theme="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0" fontId="0" fillId="3" borderId="0" xfId="0" applyFill="1"/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" fillId="2" borderId="1" xfId="1" applyBorder="1" applyAlignment="1">
      <alignment horizontal="center"/>
    </xf>
    <xf numFmtId="0" fontId="8" fillId="2" borderId="1" xfId="1" applyFont="1" applyBorder="1" applyAlignment="1">
      <alignment horizontal="center"/>
    </xf>
    <xf numFmtId="0" fontId="0" fillId="3" borderId="0" xfId="0" applyFill="1" applyAlignment="1">
      <alignment horizontal="center"/>
    </xf>
    <xf numFmtId="0" fontId="9" fillId="3" borderId="0" xfId="0" applyFont="1" applyFill="1"/>
    <xf numFmtId="0" fontId="6" fillId="3" borderId="0" xfId="0" applyFont="1" applyFill="1" applyAlignment="1">
      <alignment vertical="center" wrapText="1"/>
    </xf>
    <xf numFmtId="0" fontId="11" fillId="3" borderId="0" xfId="0" applyFont="1" applyFill="1"/>
    <xf numFmtId="0" fontId="12" fillId="3" borderId="0" xfId="0" applyFont="1" applyFill="1"/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6" fillId="3" borderId="9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3" fillId="4" borderId="2" xfId="0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0" fontId="10" fillId="6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right"/>
    </xf>
    <xf numFmtId="0" fontId="3" fillId="4" borderId="5" xfId="0" applyFont="1" applyFill="1" applyBorder="1" applyAlignment="1">
      <alignment horizontal="right"/>
    </xf>
    <xf numFmtId="0" fontId="3" fillId="4" borderId="6" xfId="0" applyFont="1" applyFill="1" applyBorder="1" applyAlignment="1">
      <alignment horizontal="right"/>
    </xf>
    <xf numFmtId="0" fontId="3" fillId="4" borderId="7" xfId="0" applyFont="1" applyFill="1" applyBorder="1" applyAlignment="1">
      <alignment horizontal="right"/>
    </xf>
    <xf numFmtId="0" fontId="3" fillId="4" borderId="0" xfId="0" applyFont="1" applyFill="1" applyAlignment="1">
      <alignment horizontal="right"/>
    </xf>
    <xf numFmtId="0" fontId="3" fillId="4" borderId="8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right"/>
    </xf>
  </cellXfs>
  <cellStyles count="2">
    <cellStyle name="Normal" xfId="0" builtinId="0"/>
    <cellStyle name="Satisfaisant" xfId="1" builtinId="2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HISTOGRAMME!$F$1</c:f>
              <c:strCache>
                <c:ptCount val="1"/>
                <c:pt idx="0">
                  <c:v>Autollimation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HISTOGRAMME!$E$2:$E$21</c:f>
              <c:strCache>
                <c:ptCount val="20"/>
                <c:pt idx="0">
                  <c:v>[-0,1;-0,09]</c:v>
                </c:pt>
                <c:pt idx="1">
                  <c:v>[-0,09;-0,08]</c:v>
                </c:pt>
                <c:pt idx="2">
                  <c:v>[-0,08;-0,07]</c:v>
                </c:pt>
                <c:pt idx="3">
                  <c:v>[-0,07;-0,06]</c:v>
                </c:pt>
                <c:pt idx="4">
                  <c:v>[-0,06;-0,05]</c:v>
                </c:pt>
                <c:pt idx="5">
                  <c:v>[-0,05;-0,04]</c:v>
                </c:pt>
                <c:pt idx="6">
                  <c:v>[-0,04;-0,03]</c:v>
                </c:pt>
                <c:pt idx="7">
                  <c:v>[-0,03;-0,02]</c:v>
                </c:pt>
                <c:pt idx="8">
                  <c:v>[-0,02;-0,01]</c:v>
                </c:pt>
                <c:pt idx="9">
                  <c:v>[-0,01;0]</c:v>
                </c:pt>
                <c:pt idx="10">
                  <c:v>[0;0,01]</c:v>
                </c:pt>
                <c:pt idx="11">
                  <c:v>[0,01;0,02]</c:v>
                </c:pt>
                <c:pt idx="12">
                  <c:v>[0,02;0,03]</c:v>
                </c:pt>
                <c:pt idx="13">
                  <c:v>[0,03;0,04]</c:v>
                </c:pt>
                <c:pt idx="14">
                  <c:v>[0,04;0,05]</c:v>
                </c:pt>
                <c:pt idx="15">
                  <c:v>[0,05;0,06]</c:v>
                </c:pt>
                <c:pt idx="16">
                  <c:v>[0,06;0,07]</c:v>
                </c:pt>
                <c:pt idx="17">
                  <c:v>[0,07;0,08]</c:v>
                </c:pt>
                <c:pt idx="18">
                  <c:v>[0,08;0,09]</c:v>
                </c:pt>
                <c:pt idx="19">
                  <c:v>[0,09;0,1]</c:v>
                </c:pt>
              </c:strCache>
            </c:strRef>
          </c:cat>
          <c:val>
            <c:numRef>
              <c:f>HISTOGRAMME!$F$2:$F$21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2-42A8-8217-7D0092758AF2}"/>
            </c:ext>
          </c:extLst>
        </c:ser>
        <c:ser>
          <c:idx val="1"/>
          <c:order val="1"/>
          <c:tx>
            <c:strRef>
              <c:f>HISTOGRAMME!$G$1</c:f>
              <c:strCache>
                <c:ptCount val="1"/>
                <c:pt idx="0">
                  <c:v>Bessel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HISTOGRAMME!$E$2:$E$21</c:f>
              <c:strCache>
                <c:ptCount val="20"/>
                <c:pt idx="0">
                  <c:v>[-0,1;-0,09]</c:v>
                </c:pt>
                <c:pt idx="1">
                  <c:v>[-0,09;-0,08]</c:v>
                </c:pt>
                <c:pt idx="2">
                  <c:v>[-0,08;-0,07]</c:v>
                </c:pt>
                <c:pt idx="3">
                  <c:v>[-0,07;-0,06]</c:v>
                </c:pt>
                <c:pt idx="4">
                  <c:v>[-0,06;-0,05]</c:v>
                </c:pt>
                <c:pt idx="5">
                  <c:v>[-0,05;-0,04]</c:v>
                </c:pt>
                <c:pt idx="6">
                  <c:v>[-0,04;-0,03]</c:v>
                </c:pt>
                <c:pt idx="7">
                  <c:v>[-0,03;-0,02]</c:v>
                </c:pt>
                <c:pt idx="8">
                  <c:v>[-0,02;-0,01]</c:v>
                </c:pt>
                <c:pt idx="9">
                  <c:v>[-0,01;0]</c:v>
                </c:pt>
                <c:pt idx="10">
                  <c:v>[0;0,01]</c:v>
                </c:pt>
                <c:pt idx="11">
                  <c:v>[0,01;0,02]</c:v>
                </c:pt>
                <c:pt idx="12">
                  <c:v>[0,02;0,03]</c:v>
                </c:pt>
                <c:pt idx="13">
                  <c:v>[0,03;0,04]</c:v>
                </c:pt>
                <c:pt idx="14">
                  <c:v>[0,04;0,05]</c:v>
                </c:pt>
                <c:pt idx="15">
                  <c:v>[0,05;0,06]</c:v>
                </c:pt>
                <c:pt idx="16">
                  <c:v>[0,06;0,07]</c:v>
                </c:pt>
                <c:pt idx="17">
                  <c:v>[0,07;0,08]</c:v>
                </c:pt>
                <c:pt idx="18">
                  <c:v>[0,08;0,09]</c:v>
                </c:pt>
                <c:pt idx="19">
                  <c:v>[0,09;0,1]</c:v>
                </c:pt>
              </c:strCache>
            </c:strRef>
          </c:cat>
          <c:val>
            <c:numRef>
              <c:f>HISTOGRAMME!$G$2:$G$21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02-42A8-8217-7D0092758AF2}"/>
            </c:ext>
          </c:extLst>
        </c:ser>
        <c:ser>
          <c:idx val="2"/>
          <c:order val="2"/>
          <c:tx>
            <c:strRef>
              <c:f>HISTOGRAMME!$H$1</c:f>
              <c:strCache>
                <c:ptCount val="1"/>
                <c:pt idx="0">
                  <c:v>Conjugaison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HISTOGRAMME!$E$2:$E$21</c:f>
              <c:strCache>
                <c:ptCount val="20"/>
                <c:pt idx="0">
                  <c:v>[-0,1;-0,09]</c:v>
                </c:pt>
                <c:pt idx="1">
                  <c:v>[-0,09;-0,08]</c:v>
                </c:pt>
                <c:pt idx="2">
                  <c:v>[-0,08;-0,07]</c:v>
                </c:pt>
                <c:pt idx="3">
                  <c:v>[-0,07;-0,06]</c:v>
                </c:pt>
                <c:pt idx="4">
                  <c:v>[-0,06;-0,05]</c:v>
                </c:pt>
                <c:pt idx="5">
                  <c:v>[-0,05;-0,04]</c:v>
                </c:pt>
                <c:pt idx="6">
                  <c:v>[-0,04;-0,03]</c:v>
                </c:pt>
                <c:pt idx="7">
                  <c:v>[-0,03;-0,02]</c:v>
                </c:pt>
                <c:pt idx="8">
                  <c:v>[-0,02;-0,01]</c:v>
                </c:pt>
                <c:pt idx="9">
                  <c:v>[-0,01;0]</c:v>
                </c:pt>
                <c:pt idx="10">
                  <c:v>[0;0,01]</c:v>
                </c:pt>
                <c:pt idx="11">
                  <c:v>[0,01;0,02]</c:v>
                </c:pt>
                <c:pt idx="12">
                  <c:v>[0,02;0,03]</c:v>
                </c:pt>
                <c:pt idx="13">
                  <c:v>[0,03;0,04]</c:v>
                </c:pt>
                <c:pt idx="14">
                  <c:v>[0,04;0,05]</c:v>
                </c:pt>
                <c:pt idx="15">
                  <c:v>[0,05;0,06]</c:v>
                </c:pt>
                <c:pt idx="16">
                  <c:v>[0,06;0,07]</c:v>
                </c:pt>
                <c:pt idx="17">
                  <c:v>[0,07;0,08]</c:v>
                </c:pt>
                <c:pt idx="18">
                  <c:v>[0,08;0,09]</c:v>
                </c:pt>
                <c:pt idx="19">
                  <c:v>[0,09;0,1]</c:v>
                </c:pt>
              </c:strCache>
            </c:strRef>
          </c:cat>
          <c:val>
            <c:numRef>
              <c:f>HISTOGRAMME!$H$2:$H$21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02-42A8-8217-7D0092758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500672"/>
        <c:axId val="436509312"/>
      </c:barChart>
      <c:catAx>
        <c:axId val="43650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509312"/>
        <c:crosses val="autoZero"/>
        <c:auto val="1"/>
        <c:lblAlgn val="ctr"/>
        <c:lblOffset val="100"/>
        <c:noMultiLvlLbl val="0"/>
      </c:catAx>
      <c:valAx>
        <c:axId val="43650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50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223699</xdr:colOff>
      <xdr:row>3</xdr:row>
      <xdr:rowOff>144780</xdr:rowOff>
    </xdr:from>
    <xdr:to>
      <xdr:col>10</xdr:col>
      <xdr:colOff>708660</xdr:colOff>
      <xdr:row>16</xdr:row>
      <xdr:rowOff>170180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08F6EDB-2D0C-AD0E-58AC-FEB921B94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18459" y="1234440"/>
          <a:ext cx="4447361" cy="2402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373380</xdr:colOff>
      <xdr:row>1</xdr:row>
      <xdr:rowOff>298782</xdr:rowOff>
    </xdr:from>
    <xdr:to>
      <xdr:col>14</xdr:col>
      <xdr:colOff>67002</xdr:colOff>
      <xdr:row>20</xdr:row>
      <xdr:rowOff>152400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859FBFD-B96D-4F43-F1B3-38A2A900E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09260" y="809322"/>
          <a:ext cx="6033462" cy="35264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434340</xdr:colOff>
      <xdr:row>3</xdr:row>
      <xdr:rowOff>166852</xdr:rowOff>
    </xdr:from>
    <xdr:to>
      <xdr:col>11</xdr:col>
      <xdr:colOff>152400</xdr:colOff>
      <xdr:row>12</xdr:row>
      <xdr:rowOff>124972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C834EB1-3A45-8778-6FEA-2E2AC605D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9660" y="1241272"/>
          <a:ext cx="4472940" cy="16040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30480</xdr:rowOff>
    </xdr:from>
    <xdr:to>
      <xdr:col>12</xdr:col>
      <xdr:colOff>632460</xdr:colOff>
      <xdr:row>24</xdr:row>
      <xdr:rowOff>175260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18C2543-3A8B-C892-571B-A3116BDCEC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4D678-CB48-49F7-9B2B-4B3AEEB7AB76}">
  <dimension ref="A1:H22"/>
  <sheetViews>
    <sheetView tabSelected="1" zoomScaleNormal="100" workbookViewId="0">
      <selection activeCell="B3" sqref="B3"/>
    </sheetView>
  </sheetViews>
  <sheetFormatPr baseColWidth="10" defaultRowHeight="14.4" x14ac:dyDescent="0.3"/>
  <cols>
    <col min="1" max="1" width="11.5546875" style="1"/>
    <col min="2" max="3" width="14" style="11" customWidth="1"/>
    <col min="4" max="4" width="7.88671875" style="14" customWidth="1"/>
    <col min="5" max="5" width="7" style="1" customWidth="1"/>
    <col min="6" max="16384" width="11.5546875" style="1"/>
  </cols>
  <sheetData>
    <row r="1" spans="1:8" s="12" customFormat="1" ht="40.200000000000003" customHeight="1" x14ac:dyDescent="0.4">
      <c r="A1" s="19" t="s">
        <v>11</v>
      </c>
      <c r="B1" s="19"/>
      <c r="C1" s="19"/>
      <c r="D1" s="13"/>
      <c r="E1" s="13"/>
      <c r="F1" s="13"/>
      <c r="G1" s="13"/>
      <c r="H1" s="13"/>
    </row>
    <row r="2" spans="1:8" ht="30" x14ac:dyDescent="0.3">
      <c r="A2" s="2" t="s">
        <v>0</v>
      </c>
      <c r="B2" s="7" t="s">
        <v>7</v>
      </c>
      <c r="C2" s="7" t="s">
        <v>8</v>
      </c>
    </row>
    <row r="3" spans="1:8" x14ac:dyDescent="0.3">
      <c r="A3" s="4">
        <v>1</v>
      </c>
      <c r="B3" s="17"/>
      <c r="C3" s="17"/>
      <c r="D3" s="15">
        <f>IF(AND(ISNUMBER(C3),ISNUMBER(B3)),1,0)</f>
        <v>0</v>
      </c>
    </row>
    <row r="4" spans="1:8" x14ac:dyDescent="0.3">
      <c r="A4" s="4">
        <v>2</v>
      </c>
      <c r="B4" s="18"/>
      <c r="C4" s="18"/>
      <c r="D4" s="15">
        <f t="shared" ref="D4:D22" si="0">IF(AND(ISNUMBER(C4),ISNUMBER(B4)),1,0)</f>
        <v>0</v>
      </c>
    </row>
    <row r="5" spans="1:8" x14ac:dyDescent="0.3">
      <c r="A5" s="4">
        <v>3</v>
      </c>
      <c r="B5" s="17"/>
      <c r="C5" s="17"/>
      <c r="D5" s="15">
        <f t="shared" si="0"/>
        <v>0</v>
      </c>
    </row>
    <row r="6" spans="1:8" x14ac:dyDescent="0.3">
      <c r="A6" s="4">
        <v>4</v>
      </c>
      <c r="B6" s="17"/>
      <c r="C6" s="17"/>
      <c r="D6" s="15">
        <f t="shared" si="0"/>
        <v>0</v>
      </c>
    </row>
    <row r="7" spans="1:8" x14ac:dyDescent="0.3">
      <c r="A7" s="4">
        <v>5</v>
      </c>
      <c r="B7" s="17"/>
      <c r="C7" s="17"/>
      <c r="D7" s="15">
        <f t="shared" si="0"/>
        <v>0</v>
      </c>
    </row>
    <row r="8" spans="1:8" x14ac:dyDescent="0.3">
      <c r="A8" s="4">
        <v>6</v>
      </c>
      <c r="B8" s="17"/>
      <c r="C8" s="17"/>
      <c r="D8" s="15">
        <f t="shared" si="0"/>
        <v>0</v>
      </c>
    </row>
    <row r="9" spans="1:8" x14ac:dyDescent="0.3">
      <c r="A9" s="4">
        <v>7</v>
      </c>
      <c r="B9" s="17"/>
      <c r="C9" s="17"/>
      <c r="D9" s="15">
        <f t="shared" si="0"/>
        <v>0</v>
      </c>
    </row>
    <row r="10" spans="1:8" x14ac:dyDescent="0.3">
      <c r="A10" s="4">
        <v>8</v>
      </c>
      <c r="B10" s="17"/>
      <c r="C10" s="17"/>
      <c r="D10" s="15">
        <f t="shared" si="0"/>
        <v>0</v>
      </c>
    </row>
    <row r="11" spans="1:8" x14ac:dyDescent="0.3">
      <c r="A11" s="4">
        <v>9</v>
      </c>
      <c r="B11" s="17"/>
      <c r="C11" s="17"/>
      <c r="D11" s="15">
        <f t="shared" si="0"/>
        <v>0</v>
      </c>
    </row>
    <row r="12" spans="1:8" x14ac:dyDescent="0.3">
      <c r="A12" s="4">
        <v>10</v>
      </c>
      <c r="B12" s="17"/>
      <c r="C12" s="17"/>
      <c r="D12" s="15">
        <f t="shared" si="0"/>
        <v>0</v>
      </c>
    </row>
    <row r="13" spans="1:8" x14ac:dyDescent="0.3">
      <c r="A13" s="4">
        <v>11</v>
      </c>
      <c r="B13" s="17"/>
      <c r="C13" s="17"/>
      <c r="D13" s="15">
        <f t="shared" si="0"/>
        <v>0</v>
      </c>
    </row>
    <row r="14" spans="1:8" x14ac:dyDescent="0.3">
      <c r="A14" s="4">
        <v>12</v>
      </c>
      <c r="B14" s="17"/>
      <c r="C14" s="17"/>
      <c r="D14" s="15">
        <f t="shared" si="0"/>
        <v>0</v>
      </c>
    </row>
    <row r="15" spans="1:8" x14ac:dyDescent="0.3">
      <c r="A15" s="4">
        <v>13</v>
      </c>
      <c r="B15" s="17"/>
      <c r="C15" s="17"/>
      <c r="D15" s="15">
        <f t="shared" si="0"/>
        <v>0</v>
      </c>
    </row>
    <row r="16" spans="1:8" x14ac:dyDescent="0.3">
      <c r="A16" s="4">
        <v>14</v>
      </c>
      <c r="B16" s="17"/>
      <c r="C16" s="17"/>
      <c r="D16" s="15">
        <f t="shared" si="0"/>
        <v>0</v>
      </c>
    </row>
    <row r="17" spans="1:4" x14ac:dyDescent="0.3">
      <c r="A17" s="4">
        <v>15</v>
      </c>
      <c r="B17" s="17"/>
      <c r="C17" s="17"/>
      <c r="D17" s="15">
        <f t="shared" si="0"/>
        <v>0</v>
      </c>
    </row>
    <row r="18" spans="1:4" x14ac:dyDescent="0.3">
      <c r="A18" s="4">
        <v>16</v>
      </c>
      <c r="B18" s="17"/>
      <c r="C18" s="17"/>
      <c r="D18" s="15">
        <f t="shared" si="0"/>
        <v>0</v>
      </c>
    </row>
    <row r="19" spans="1:4" x14ac:dyDescent="0.3">
      <c r="A19" s="4">
        <v>17</v>
      </c>
      <c r="B19" s="17"/>
      <c r="C19" s="17"/>
      <c r="D19" s="15">
        <f t="shared" si="0"/>
        <v>0</v>
      </c>
    </row>
    <row r="20" spans="1:4" x14ac:dyDescent="0.3">
      <c r="A20" s="4">
        <v>18</v>
      </c>
      <c r="B20" s="17"/>
      <c r="C20" s="17"/>
      <c r="D20" s="15">
        <f t="shared" si="0"/>
        <v>0</v>
      </c>
    </row>
    <row r="21" spans="1:4" x14ac:dyDescent="0.3">
      <c r="A21" s="4">
        <v>19</v>
      </c>
      <c r="B21" s="17"/>
      <c r="C21" s="17"/>
      <c r="D21" s="15">
        <f t="shared" si="0"/>
        <v>0</v>
      </c>
    </row>
    <row r="22" spans="1:4" x14ac:dyDescent="0.3">
      <c r="A22" s="4">
        <v>20</v>
      </c>
      <c r="B22" s="17"/>
      <c r="C22" s="17"/>
      <c r="D22" s="15">
        <f t="shared" si="0"/>
        <v>0</v>
      </c>
    </row>
  </sheetData>
  <sheetProtection sheet="1" objects="1" scenarios="1"/>
  <mergeCells count="1">
    <mergeCell ref="A1:C1"/>
  </mergeCells>
  <conditionalFormatting sqref="D3:D22">
    <cfRule type="iconSet" priority="1">
      <iconSet iconSet="3Symbols">
        <cfvo type="percent" val="0"/>
        <cfvo type="num" val="0" gte="0"/>
        <cfvo type="num" val="1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17349-D09A-44B2-8BD8-C3DDA296B5FC}">
  <dimension ref="A1:F22"/>
  <sheetViews>
    <sheetView workbookViewId="0">
      <selection activeCell="B3" sqref="B3"/>
    </sheetView>
  </sheetViews>
  <sheetFormatPr baseColWidth="10" defaultRowHeight="14.4" x14ac:dyDescent="0.3"/>
  <cols>
    <col min="1" max="1" width="11.5546875" style="1"/>
    <col min="2" max="5" width="14" style="11" customWidth="1"/>
    <col min="6" max="6" width="7.33203125" style="1" customWidth="1"/>
    <col min="7" max="16384" width="11.5546875" style="1"/>
  </cols>
  <sheetData>
    <row r="1" spans="1:6" s="12" customFormat="1" ht="40.200000000000003" customHeight="1" x14ac:dyDescent="0.4">
      <c r="A1" s="19" t="s">
        <v>12</v>
      </c>
      <c r="B1" s="19"/>
      <c r="C1" s="19"/>
      <c r="D1" s="19"/>
      <c r="E1" s="19"/>
    </row>
    <row r="2" spans="1:6" ht="30" x14ac:dyDescent="0.3">
      <c r="A2" s="5" t="s">
        <v>0</v>
      </c>
      <c r="B2" s="7" t="s">
        <v>7</v>
      </c>
      <c r="C2" s="7" t="s">
        <v>8</v>
      </c>
      <c r="D2" s="7" t="s">
        <v>9</v>
      </c>
      <c r="E2" s="7" t="s">
        <v>10</v>
      </c>
    </row>
    <row r="3" spans="1:6" x14ac:dyDescent="0.3">
      <c r="A3" s="4">
        <v>1</v>
      </c>
      <c r="B3" s="17"/>
      <c r="C3" s="17"/>
      <c r="D3" s="17"/>
      <c r="E3" s="17"/>
      <c r="F3" s="15">
        <f>IF(AND(ISNUMBER(B3), ISNUMBER(C3), ISNUMBER(D3), ISNUMBER(E3)), 1, 0)</f>
        <v>0</v>
      </c>
    </row>
    <row r="4" spans="1:6" x14ac:dyDescent="0.3">
      <c r="A4" s="4">
        <v>2</v>
      </c>
      <c r="B4" s="18"/>
      <c r="C4" s="17"/>
      <c r="D4" s="18"/>
      <c r="E4" s="18"/>
      <c r="F4" s="15">
        <f t="shared" ref="F4:F22" si="0">IF(AND(ISNUMBER(B4), ISNUMBER(C4), ISNUMBER(D4), ISNUMBER(E4)), 1, 0)</f>
        <v>0</v>
      </c>
    </row>
    <row r="5" spans="1:6" x14ac:dyDescent="0.3">
      <c r="A5" s="4">
        <v>3</v>
      </c>
      <c r="B5" s="17"/>
      <c r="C5" s="17"/>
      <c r="D5" s="17"/>
      <c r="E5" s="17"/>
      <c r="F5" s="15">
        <f t="shared" si="0"/>
        <v>0</v>
      </c>
    </row>
    <row r="6" spans="1:6" x14ac:dyDescent="0.3">
      <c r="A6" s="4">
        <v>4</v>
      </c>
      <c r="B6" s="17"/>
      <c r="C6" s="17"/>
      <c r="D6" s="17"/>
      <c r="E6" s="17"/>
      <c r="F6" s="15">
        <f t="shared" si="0"/>
        <v>0</v>
      </c>
    </row>
    <row r="7" spans="1:6" x14ac:dyDescent="0.3">
      <c r="A7" s="4">
        <v>5</v>
      </c>
      <c r="B7" s="17"/>
      <c r="C7" s="17"/>
      <c r="D7" s="17"/>
      <c r="E7" s="17"/>
      <c r="F7" s="15">
        <f t="shared" si="0"/>
        <v>0</v>
      </c>
    </row>
    <row r="8" spans="1:6" x14ac:dyDescent="0.3">
      <c r="A8" s="4">
        <v>6</v>
      </c>
      <c r="B8" s="17"/>
      <c r="C8" s="17"/>
      <c r="D8" s="17"/>
      <c r="E8" s="17"/>
      <c r="F8" s="15">
        <f t="shared" si="0"/>
        <v>0</v>
      </c>
    </row>
    <row r="9" spans="1:6" x14ac:dyDescent="0.3">
      <c r="A9" s="4">
        <v>7</v>
      </c>
      <c r="B9" s="17"/>
      <c r="C9" s="17"/>
      <c r="D9" s="17"/>
      <c r="E9" s="17"/>
      <c r="F9" s="15">
        <f t="shared" si="0"/>
        <v>0</v>
      </c>
    </row>
    <row r="10" spans="1:6" x14ac:dyDescent="0.3">
      <c r="A10" s="4">
        <v>8</v>
      </c>
      <c r="B10" s="17"/>
      <c r="C10" s="17"/>
      <c r="D10" s="17"/>
      <c r="E10" s="17"/>
      <c r="F10" s="15">
        <f t="shared" si="0"/>
        <v>0</v>
      </c>
    </row>
    <row r="11" spans="1:6" x14ac:dyDescent="0.3">
      <c r="A11" s="4">
        <v>9</v>
      </c>
      <c r="B11" s="17"/>
      <c r="C11" s="17"/>
      <c r="D11" s="17"/>
      <c r="E11" s="17"/>
      <c r="F11" s="15">
        <f t="shared" si="0"/>
        <v>0</v>
      </c>
    </row>
    <row r="12" spans="1:6" x14ac:dyDescent="0.3">
      <c r="A12" s="4">
        <v>10</v>
      </c>
      <c r="B12" s="17"/>
      <c r="C12" s="17"/>
      <c r="D12" s="17"/>
      <c r="E12" s="17"/>
      <c r="F12" s="15">
        <f t="shared" si="0"/>
        <v>0</v>
      </c>
    </row>
    <row r="13" spans="1:6" x14ac:dyDescent="0.3">
      <c r="A13" s="4">
        <v>11</v>
      </c>
      <c r="B13" s="17"/>
      <c r="C13" s="17"/>
      <c r="D13" s="17"/>
      <c r="E13" s="17"/>
      <c r="F13" s="15">
        <f t="shared" si="0"/>
        <v>0</v>
      </c>
    </row>
    <row r="14" spans="1:6" x14ac:dyDescent="0.3">
      <c r="A14" s="4">
        <v>12</v>
      </c>
      <c r="B14" s="17"/>
      <c r="C14" s="17"/>
      <c r="D14" s="17"/>
      <c r="E14" s="17"/>
      <c r="F14" s="15">
        <f t="shared" si="0"/>
        <v>0</v>
      </c>
    </row>
    <row r="15" spans="1:6" x14ac:dyDescent="0.3">
      <c r="A15" s="4">
        <v>13</v>
      </c>
      <c r="B15" s="17"/>
      <c r="C15" s="17"/>
      <c r="D15" s="17"/>
      <c r="E15" s="17"/>
      <c r="F15" s="15">
        <f t="shared" si="0"/>
        <v>0</v>
      </c>
    </row>
    <row r="16" spans="1:6" x14ac:dyDescent="0.3">
      <c r="A16" s="4">
        <v>14</v>
      </c>
      <c r="B16" s="17"/>
      <c r="C16" s="17"/>
      <c r="D16" s="17"/>
      <c r="E16" s="17"/>
      <c r="F16" s="15">
        <f t="shared" si="0"/>
        <v>0</v>
      </c>
    </row>
    <row r="17" spans="1:6" x14ac:dyDescent="0.3">
      <c r="A17" s="4">
        <v>15</v>
      </c>
      <c r="B17" s="17"/>
      <c r="C17" s="17"/>
      <c r="D17" s="17"/>
      <c r="E17" s="17"/>
      <c r="F17" s="15">
        <f t="shared" si="0"/>
        <v>0</v>
      </c>
    </row>
    <row r="18" spans="1:6" x14ac:dyDescent="0.3">
      <c r="A18" s="4">
        <v>16</v>
      </c>
      <c r="B18" s="17"/>
      <c r="C18" s="17"/>
      <c r="D18" s="17"/>
      <c r="E18" s="17"/>
      <c r="F18" s="15">
        <f t="shared" si="0"/>
        <v>0</v>
      </c>
    </row>
    <row r="19" spans="1:6" x14ac:dyDescent="0.3">
      <c r="A19" s="4">
        <v>17</v>
      </c>
      <c r="B19" s="17"/>
      <c r="C19" s="17"/>
      <c r="D19" s="17"/>
      <c r="E19" s="17"/>
      <c r="F19" s="15">
        <f t="shared" si="0"/>
        <v>0</v>
      </c>
    </row>
    <row r="20" spans="1:6" x14ac:dyDescent="0.3">
      <c r="A20" s="4">
        <v>18</v>
      </c>
      <c r="B20" s="17"/>
      <c r="C20" s="17"/>
      <c r="D20" s="17"/>
      <c r="E20" s="17"/>
      <c r="F20" s="15">
        <f t="shared" si="0"/>
        <v>0</v>
      </c>
    </row>
    <row r="21" spans="1:6" x14ac:dyDescent="0.3">
      <c r="A21" s="4">
        <v>19</v>
      </c>
      <c r="B21" s="17"/>
      <c r="C21" s="17"/>
      <c r="D21" s="17"/>
      <c r="E21" s="17"/>
      <c r="F21" s="15">
        <f t="shared" si="0"/>
        <v>0</v>
      </c>
    </row>
    <row r="22" spans="1:6" x14ac:dyDescent="0.3">
      <c r="A22" s="4">
        <v>20</v>
      </c>
      <c r="B22" s="17"/>
      <c r="C22" s="17"/>
      <c r="D22" s="17"/>
      <c r="E22" s="17"/>
      <c r="F22" s="15">
        <f t="shared" si="0"/>
        <v>0</v>
      </c>
    </row>
  </sheetData>
  <sheetProtection sheet="1" objects="1" scenarios="1"/>
  <mergeCells count="1">
    <mergeCell ref="A1:E1"/>
  </mergeCells>
  <conditionalFormatting sqref="F3:F22">
    <cfRule type="iconSet" priority="1">
      <iconSet iconSet="3Symbols">
        <cfvo type="percent" val="0"/>
        <cfvo type="num" val="0" gte="0"/>
        <cfvo type="num" val="1"/>
      </iconSet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321B0-62F8-4E36-917B-1BB5B5DA42C1}">
  <dimension ref="A1:E22"/>
  <sheetViews>
    <sheetView workbookViewId="0">
      <selection activeCell="B3" sqref="B3"/>
    </sheetView>
  </sheetViews>
  <sheetFormatPr baseColWidth="10" defaultRowHeight="14.4" x14ac:dyDescent="0.3"/>
  <cols>
    <col min="1" max="1" width="11.5546875" style="1"/>
    <col min="2" max="4" width="14" style="11" customWidth="1"/>
    <col min="5" max="16384" width="11.5546875" style="1"/>
  </cols>
  <sheetData>
    <row r="1" spans="1:5" s="12" customFormat="1" ht="40.200000000000003" customHeight="1" x14ac:dyDescent="0.4">
      <c r="A1" s="20" t="s">
        <v>13</v>
      </c>
      <c r="B1" s="20"/>
      <c r="C1" s="20"/>
      <c r="D1" s="20"/>
      <c r="E1" s="20"/>
    </row>
    <row r="2" spans="1:5" ht="30" x14ac:dyDescent="0.3">
      <c r="A2" s="5" t="s">
        <v>0</v>
      </c>
      <c r="B2" s="7" t="s">
        <v>7</v>
      </c>
      <c r="C2" s="7" t="s">
        <v>8</v>
      </c>
      <c r="D2" s="7" t="s">
        <v>9</v>
      </c>
    </row>
    <row r="3" spans="1:5" x14ac:dyDescent="0.3">
      <c r="A3" s="4">
        <v>1</v>
      </c>
      <c r="B3" s="17"/>
      <c r="C3" s="17"/>
      <c r="D3" s="17"/>
      <c r="E3" s="15">
        <f>IF(AND(ISNUMBER(B3), ISNUMBER(C3),ISNUMBER(D3)), 1, 0)</f>
        <v>0</v>
      </c>
    </row>
    <row r="4" spans="1:5" x14ac:dyDescent="0.3">
      <c r="A4" s="4">
        <v>2</v>
      </c>
      <c r="B4" s="18"/>
      <c r="C4" s="18"/>
      <c r="D4" s="18"/>
      <c r="E4" s="15">
        <f t="shared" ref="E4:E22" si="0">IF(AND(ISNUMBER(B4), ISNUMBER(C4),ISNUMBER(D4)), 1, 0)</f>
        <v>0</v>
      </c>
    </row>
    <row r="5" spans="1:5" x14ac:dyDescent="0.3">
      <c r="A5" s="4">
        <v>3</v>
      </c>
      <c r="B5" s="17"/>
      <c r="C5" s="17"/>
      <c r="D5" s="17"/>
      <c r="E5" s="15">
        <f t="shared" si="0"/>
        <v>0</v>
      </c>
    </row>
    <row r="6" spans="1:5" x14ac:dyDescent="0.3">
      <c r="A6" s="4">
        <v>4</v>
      </c>
      <c r="B6" s="17"/>
      <c r="C6" s="17"/>
      <c r="D6" s="17"/>
      <c r="E6" s="15">
        <f t="shared" si="0"/>
        <v>0</v>
      </c>
    </row>
    <row r="7" spans="1:5" x14ac:dyDescent="0.3">
      <c r="A7" s="4">
        <v>5</v>
      </c>
      <c r="B7" s="17"/>
      <c r="C7" s="17"/>
      <c r="D7" s="17"/>
      <c r="E7" s="15">
        <f t="shared" si="0"/>
        <v>0</v>
      </c>
    </row>
    <row r="8" spans="1:5" x14ac:dyDescent="0.3">
      <c r="A8" s="4">
        <v>6</v>
      </c>
      <c r="B8" s="17"/>
      <c r="C8" s="17"/>
      <c r="D8" s="17"/>
      <c r="E8" s="15">
        <f t="shared" si="0"/>
        <v>0</v>
      </c>
    </row>
    <row r="9" spans="1:5" x14ac:dyDescent="0.3">
      <c r="A9" s="4">
        <v>7</v>
      </c>
      <c r="B9" s="17"/>
      <c r="C9" s="17"/>
      <c r="D9" s="17"/>
      <c r="E9" s="15">
        <f t="shared" si="0"/>
        <v>0</v>
      </c>
    </row>
    <row r="10" spans="1:5" x14ac:dyDescent="0.3">
      <c r="A10" s="4">
        <v>8</v>
      </c>
      <c r="B10" s="17"/>
      <c r="C10" s="17"/>
      <c r="D10" s="17"/>
      <c r="E10" s="15">
        <f t="shared" si="0"/>
        <v>0</v>
      </c>
    </row>
    <row r="11" spans="1:5" x14ac:dyDescent="0.3">
      <c r="A11" s="4">
        <v>9</v>
      </c>
      <c r="B11" s="17"/>
      <c r="C11" s="17"/>
      <c r="D11" s="17"/>
      <c r="E11" s="15">
        <f t="shared" si="0"/>
        <v>0</v>
      </c>
    </row>
    <row r="12" spans="1:5" x14ac:dyDescent="0.3">
      <c r="A12" s="4">
        <v>10</v>
      </c>
      <c r="B12" s="17"/>
      <c r="C12" s="17"/>
      <c r="D12" s="17"/>
      <c r="E12" s="15">
        <f t="shared" si="0"/>
        <v>0</v>
      </c>
    </row>
    <row r="13" spans="1:5" x14ac:dyDescent="0.3">
      <c r="A13" s="4">
        <v>11</v>
      </c>
      <c r="B13" s="17"/>
      <c r="C13" s="17"/>
      <c r="D13" s="17"/>
      <c r="E13" s="15">
        <f t="shared" si="0"/>
        <v>0</v>
      </c>
    </row>
    <row r="14" spans="1:5" x14ac:dyDescent="0.3">
      <c r="A14" s="4">
        <v>12</v>
      </c>
      <c r="B14" s="17"/>
      <c r="C14" s="17"/>
      <c r="D14" s="17"/>
      <c r="E14" s="15">
        <f t="shared" si="0"/>
        <v>0</v>
      </c>
    </row>
    <row r="15" spans="1:5" x14ac:dyDescent="0.3">
      <c r="A15" s="4">
        <v>13</v>
      </c>
      <c r="B15" s="17"/>
      <c r="C15" s="17"/>
      <c r="D15" s="17"/>
      <c r="E15" s="15">
        <f t="shared" si="0"/>
        <v>0</v>
      </c>
    </row>
    <row r="16" spans="1:5" x14ac:dyDescent="0.3">
      <c r="A16" s="4">
        <v>14</v>
      </c>
      <c r="B16" s="17"/>
      <c r="C16" s="17"/>
      <c r="D16" s="17"/>
      <c r="E16" s="15">
        <f t="shared" si="0"/>
        <v>0</v>
      </c>
    </row>
    <row r="17" spans="1:5" x14ac:dyDescent="0.3">
      <c r="A17" s="4">
        <v>15</v>
      </c>
      <c r="B17" s="17"/>
      <c r="C17" s="17"/>
      <c r="D17" s="17"/>
      <c r="E17" s="15">
        <f t="shared" si="0"/>
        <v>0</v>
      </c>
    </row>
    <row r="18" spans="1:5" x14ac:dyDescent="0.3">
      <c r="A18" s="4">
        <v>16</v>
      </c>
      <c r="B18" s="17"/>
      <c r="C18" s="17"/>
      <c r="D18" s="17"/>
      <c r="E18" s="15">
        <f t="shared" si="0"/>
        <v>0</v>
      </c>
    </row>
    <row r="19" spans="1:5" x14ac:dyDescent="0.3">
      <c r="A19" s="4">
        <v>17</v>
      </c>
      <c r="B19" s="17"/>
      <c r="C19" s="17"/>
      <c r="D19" s="17"/>
      <c r="E19" s="15">
        <f t="shared" si="0"/>
        <v>0</v>
      </c>
    </row>
    <row r="20" spans="1:5" x14ac:dyDescent="0.3">
      <c r="A20" s="4">
        <v>18</v>
      </c>
      <c r="B20" s="17"/>
      <c r="C20" s="17"/>
      <c r="D20" s="17"/>
      <c r="E20" s="15">
        <f t="shared" si="0"/>
        <v>0</v>
      </c>
    </row>
    <row r="21" spans="1:5" x14ac:dyDescent="0.3">
      <c r="A21" s="4">
        <v>19</v>
      </c>
      <c r="B21" s="17"/>
      <c r="C21" s="17"/>
      <c r="D21" s="17"/>
      <c r="E21" s="15">
        <f t="shared" si="0"/>
        <v>0</v>
      </c>
    </row>
    <row r="22" spans="1:5" x14ac:dyDescent="0.3">
      <c r="A22" s="4">
        <v>20</v>
      </c>
      <c r="B22" s="17"/>
      <c r="C22" s="17"/>
      <c r="D22" s="17"/>
      <c r="E22" s="15">
        <f t="shared" si="0"/>
        <v>0</v>
      </c>
    </row>
  </sheetData>
  <sheetProtection sheet="1" objects="1" scenarios="1"/>
  <mergeCells count="1">
    <mergeCell ref="A1:E1"/>
  </mergeCells>
  <conditionalFormatting sqref="E3:E22">
    <cfRule type="iconSet" priority="1">
      <iconSet iconSet="3Symbols">
        <cfvo type="percent" val="0"/>
        <cfvo type="num" val="0" gte="0"/>
        <cfvo type="num" val="1"/>
      </iconSet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11DAB-54CB-490E-B7A8-AC6A218C5FDE}">
  <dimension ref="A1:W24"/>
  <sheetViews>
    <sheetView workbookViewId="0">
      <selection activeCell="H25" sqref="H25"/>
    </sheetView>
  </sheetViews>
  <sheetFormatPr baseColWidth="10" defaultRowHeight="14.4" x14ac:dyDescent="0.3"/>
  <cols>
    <col min="1" max="1" width="11.5546875" style="1"/>
    <col min="2" max="3" width="8.6640625" style="1" customWidth="1"/>
    <col min="4" max="4" width="11.5546875" style="1"/>
    <col min="5" max="5" width="6.5546875" style="1" customWidth="1"/>
    <col min="6" max="6" width="11.5546875" style="1"/>
    <col min="7" max="10" width="8.6640625" style="1" customWidth="1"/>
    <col min="11" max="11" width="12.6640625" style="1" hidden="1" customWidth="1"/>
    <col min="12" max="14" width="8.6640625" style="1" customWidth="1"/>
    <col min="15" max="15" width="6.5546875" style="1" customWidth="1"/>
    <col min="16" max="16" width="11.5546875" style="1"/>
    <col min="17" max="19" width="8.6640625" style="11" customWidth="1"/>
    <col min="20" max="20" width="8.6640625" style="1" hidden="1" customWidth="1"/>
    <col min="21" max="23" width="8.6640625" style="1" customWidth="1"/>
    <col min="24" max="16384" width="11.5546875" style="1"/>
  </cols>
  <sheetData>
    <row r="1" spans="1:23" ht="21" customHeight="1" x14ac:dyDescent="0.35">
      <c r="A1" s="23" t="s">
        <v>14</v>
      </c>
      <c r="B1" s="23"/>
      <c r="C1" s="23"/>
      <c r="D1" s="23"/>
      <c r="F1" s="23" t="s">
        <v>15</v>
      </c>
      <c r="G1" s="23"/>
      <c r="H1" s="23"/>
      <c r="I1" s="23"/>
      <c r="J1" s="23"/>
      <c r="K1" s="23"/>
      <c r="L1" s="23"/>
      <c r="M1" s="23"/>
      <c r="N1" s="23"/>
      <c r="P1" s="23" t="s">
        <v>16</v>
      </c>
      <c r="Q1" s="23"/>
      <c r="R1" s="23"/>
      <c r="S1" s="23"/>
      <c r="T1" s="23"/>
      <c r="U1" s="23"/>
      <c r="V1" s="23"/>
      <c r="W1" s="23"/>
    </row>
    <row r="2" spans="1:23" ht="31.2" x14ac:dyDescent="0.3">
      <c r="A2" s="2" t="s">
        <v>0</v>
      </c>
      <c r="B2" s="7" t="s">
        <v>7</v>
      </c>
      <c r="C2" s="7" t="s">
        <v>8</v>
      </c>
      <c r="D2" s="3" t="s">
        <v>4</v>
      </c>
      <c r="F2" s="5" t="s">
        <v>0</v>
      </c>
      <c r="G2" s="7" t="s">
        <v>7</v>
      </c>
      <c r="H2" s="7" t="s">
        <v>8</v>
      </c>
      <c r="I2" s="7" t="s">
        <v>9</v>
      </c>
      <c r="J2" s="7" t="s">
        <v>10</v>
      </c>
      <c r="K2" s="6" t="s">
        <v>17</v>
      </c>
      <c r="L2" s="6" t="s">
        <v>1</v>
      </c>
      <c r="M2" s="6" t="s">
        <v>2</v>
      </c>
      <c r="N2" s="7" t="s">
        <v>3</v>
      </c>
      <c r="P2" s="5" t="s">
        <v>0</v>
      </c>
      <c r="Q2" s="7" t="s">
        <v>7</v>
      </c>
      <c r="R2" s="7" t="s">
        <v>8</v>
      </c>
      <c r="S2" s="7" t="s">
        <v>9</v>
      </c>
      <c r="T2" s="6" t="s">
        <v>17</v>
      </c>
      <c r="U2" s="6" t="s">
        <v>5</v>
      </c>
      <c r="V2" s="6" t="s">
        <v>6</v>
      </c>
      <c r="W2" s="7" t="s">
        <v>3</v>
      </c>
    </row>
    <row r="3" spans="1:23" x14ac:dyDescent="0.3">
      <c r="A3" s="4">
        <v>1</v>
      </c>
      <c r="B3" s="16" t="str">
        <f>IF(Autollimation!B3&lt;&gt;"", Autollimation!B3, "-")</f>
        <v>-</v>
      </c>
      <c r="C3" s="16" t="str">
        <f>IF(Autollimation!C3&lt;&gt;"", Autollimation!C3, "-")</f>
        <v>-</v>
      </c>
      <c r="D3" s="9" t="str">
        <f>IF(Autollimation!D3=1, C3-B3, "-")</f>
        <v>-</v>
      </c>
      <c r="F3" s="4">
        <v>1</v>
      </c>
      <c r="G3" s="16" t="str">
        <f>IF(Bessel!B3&lt;&gt;"", Bessel!B3, "-")</f>
        <v>-</v>
      </c>
      <c r="H3" s="16" t="str">
        <f>IF(Bessel!C3&lt;&gt;"", Bessel!C3, "-")</f>
        <v>-</v>
      </c>
      <c r="I3" s="16" t="str">
        <f>IF(Bessel!D3&lt;&gt;"", Bessel!D3, "-")</f>
        <v>-</v>
      </c>
      <c r="J3" s="16" t="str">
        <f>IF(Bessel!E3&lt;&gt;"", Bessel!E3, "-")</f>
        <v>-</v>
      </c>
      <c r="K3" s="8">
        <f>Bessel!F3</f>
        <v>0</v>
      </c>
      <c r="L3" s="8" t="str">
        <f>IF(K3=1, H3-G3, "-")</f>
        <v>-</v>
      </c>
      <c r="M3" s="8" t="str">
        <f>IF(K3=1, J3-I3, "-")</f>
        <v>-</v>
      </c>
      <c r="N3" s="9" t="str">
        <f>IF(K3=1, (L3^2-M3^2)/(4*L3), "-")</f>
        <v>-</v>
      </c>
      <c r="P3" s="4">
        <v>1</v>
      </c>
      <c r="Q3" s="16" t="str">
        <f>IF(Conjugaison!B3&lt;&gt;"", Conjugaison!B3, "-")</f>
        <v>-</v>
      </c>
      <c r="R3" s="16" t="str">
        <f>IF(Conjugaison!C3&lt;&gt;"", Conjugaison!C3, "-")</f>
        <v>-</v>
      </c>
      <c r="S3" s="16" t="str">
        <f>IF(Conjugaison!D3&lt;&gt;"", Conjugaison!D3, "-")</f>
        <v>-</v>
      </c>
      <c r="T3" s="8">
        <f>Conjugaison!E3</f>
        <v>0</v>
      </c>
      <c r="U3" s="8" t="str">
        <f>IF(T3=1, Q3-R3, "-")</f>
        <v>-</v>
      </c>
      <c r="V3" s="8" t="str">
        <f>IF(T3=1, S3-R3, "-")</f>
        <v>-</v>
      </c>
      <c r="W3" s="9" t="str">
        <f>IF(T3=1, 1/(1/V3-1/U3), "-")</f>
        <v>-</v>
      </c>
    </row>
    <row r="4" spans="1:23" x14ac:dyDescent="0.3">
      <c r="A4" s="4">
        <v>2</v>
      </c>
      <c r="B4" s="16" t="str">
        <f>IF(Autollimation!B4&lt;&gt;"", Autollimation!B4, "-")</f>
        <v>-</v>
      </c>
      <c r="C4" s="16" t="str">
        <f>IF(Autollimation!C4&lt;&gt;"", Autollimation!C4, "-")</f>
        <v>-</v>
      </c>
      <c r="D4" s="9" t="str">
        <f>IF(Autollimation!D4=1, C4-B4, "-")</f>
        <v>-</v>
      </c>
      <c r="F4" s="4">
        <v>2</v>
      </c>
      <c r="G4" s="16" t="str">
        <f>IF(Bessel!B4&lt;&gt;"", Bessel!B4, "-")</f>
        <v>-</v>
      </c>
      <c r="H4" s="16" t="str">
        <f>IF(Bessel!C4&lt;&gt;"", Bessel!C4, "-")</f>
        <v>-</v>
      </c>
      <c r="I4" s="16" t="str">
        <f>IF(Bessel!D4&lt;&gt;"", Bessel!D4, "-")</f>
        <v>-</v>
      </c>
      <c r="J4" s="16" t="str">
        <f>IF(Bessel!E4&lt;&gt;"", Bessel!E4, "-")</f>
        <v>-</v>
      </c>
      <c r="K4" s="8">
        <f>Bessel!F4</f>
        <v>0</v>
      </c>
      <c r="L4" s="8" t="str">
        <f t="shared" ref="L4:L22" si="0">IF(K4=1, H4-G4, "-")</f>
        <v>-</v>
      </c>
      <c r="M4" s="8" t="str">
        <f t="shared" ref="M4:M22" si="1">IF(K4=1, J4-I4, "-")</f>
        <v>-</v>
      </c>
      <c r="N4" s="9" t="str">
        <f t="shared" ref="N4:N22" si="2">IF(K4=1, (L4^2-M4^2)/(4*L4), "-")</f>
        <v>-</v>
      </c>
      <c r="P4" s="4">
        <v>2</v>
      </c>
      <c r="Q4" s="16" t="str">
        <f>IF(Conjugaison!B4&lt;&gt;"", Conjugaison!B4, "-")</f>
        <v>-</v>
      </c>
      <c r="R4" s="16" t="str">
        <f>IF(Conjugaison!C4&lt;&gt;"", Conjugaison!C4, "-")</f>
        <v>-</v>
      </c>
      <c r="S4" s="16" t="str">
        <f>IF(Conjugaison!D4&lt;&gt;"", Conjugaison!D4, "-")</f>
        <v>-</v>
      </c>
      <c r="T4" s="8">
        <f>Conjugaison!E4</f>
        <v>0</v>
      </c>
      <c r="U4" s="8" t="str">
        <f t="shared" ref="U4:U22" si="3">IF(T4=1, Q4-R4, "-")</f>
        <v>-</v>
      </c>
      <c r="V4" s="8" t="str">
        <f t="shared" ref="V4:V22" si="4">IF(T4=1, S4-R4, "-")</f>
        <v>-</v>
      </c>
      <c r="W4" s="9" t="str">
        <f t="shared" ref="W4:W22" si="5">IF(T4=1, 1/(1/V4-1/U4), "-")</f>
        <v>-</v>
      </c>
    </row>
    <row r="5" spans="1:23" x14ac:dyDescent="0.3">
      <c r="A5" s="4">
        <v>3</v>
      </c>
      <c r="B5" s="16" t="str">
        <f>IF(Autollimation!B5&lt;&gt;"", Autollimation!B5, "-")</f>
        <v>-</v>
      </c>
      <c r="C5" s="16" t="str">
        <f>IF(Autollimation!C5&lt;&gt;"", Autollimation!C5, "-")</f>
        <v>-</v>
      </c>
      <c r="D5" s="9" t="str">
        <f>IF(Autollimation!D5=1, C5-B5, "-")</f>
        <v>-</v>
      </c>
      <c r="F5" s="4">
        <v>3</v>
      </c>
      <c r="G5" s="16" t="str">
        <f>IF(Bessel!B5&lt;&gt;"", Bessel!B5, "-")</f>
        <v>-</v>
      </c>
      <c r="H5" s="16" t="str">
        <f>IF(Bessel!C5&lt;&gt;"", Bessel!C5, "-")</f>
        <v>-</v>
      </c>
      <c r="I5" s="16" t="str">
        <f>IF(Bessel!D5&lt;&gt;"", Bessel!D5, "-")</f>
        <v>-</v>
      </c>
      <c r="J5" s="16" t="str">
        <f>IF(Bessel!E5&lt;&gt;"", Bessel!E5, "-")</f>
        <v>-</v>
      </c>
      <c r="K5" s="8">
        <f>Bessel!F5</f>
        <v>0</v>
      </c>
      <c r="L5" s="8" t="str">
        <f t="shared" si="0"/>
        <v>-</v>
      </c>
      <c r="M5" s="8" t="str">
        <f t="shared" si="1"/>
        <v>-</v>
      </c>
      <c r="N5" s="9" t="str">
        <f t="shared" si="2"/>
        <v>-</v>
      </c>
      <c r="P5" s="4">
        <v>3</v>
      </c>
      <c r="Q5" s="16" t="str">
        <f>IF(Conjugaison!B5&lt;&gt;"", Conjugaison!B5, "-")</f>
        <v>-</v>
      </c>
      <c r="R5" s="16" t="str">
        <f>IF(Conjugaison!C5&lt;&gt;"", Conjugaison!C5, "-")</f>
        <v>-</v>
      </c>
      <c r="S5" s="16" t="str">
        <f>IF(Conjugaison!D5&lt;&gt;"", Conjugaison!D5, "-")</f>
        <v>-</v>
      </c>
      <c r="T5" s="8">
        <f>Conjugaison!E5</f>
        <v>0</v>
      </c>
      <c r="U5" s="8" t="str">
        <f t="shared" si="3"/>
        <v>-</v>
      </c>
      <c r="V5" s="8" t="str">
        <f t="shared" si="4"/>
        <v>-</v>
      </c>
      <c r="W5" s="9" t="str">
        <f t="shared" si="5"/>
        <v>-</v>
      </c>
    </row>
    <row r="6" spans="1:23" x14ac:dyDescent="0.3">
      <c r="A6" s="4">
        <v>4</v>
      </c>
      <c r="B6" s="16" t="str">
        <f>IF(Autollimation!B6&lt;&gt;"", Autollimation!B6, "-")</f>
        <v>-</v>
      </c>
      <c r="C6" s="16" t="str">
        <f>IF(Autollimation!C6&lt;&gt;"", Autollimation!C6, "-")</f>
        <v>-</v>
      </c>
      <c r="D6" s="9" t="str">
        <f>IF(Autollimation!D6=1, C6-B6, "-")</f>
        <v>-</v>
      </c>
      <c r="F6" s="4">
        <v>4</v>
      </c>
      <c r="G6" s="16" t="str">
        <f>IF(Bessel!B6&lt;&gt;"", Bessel!B6, "-")</f>
        <v>-</v>
      </c>
      <c r="H6" s="16" t="str">
        <f>IF(Bessel!C6&lt;&gt;"", Bessel!C6, "-")</f>
        <v>-</v>
      </c>
      <c r="I6" s="16" t="str">
        <f>IF(Bessel!D6&lt;&gt;"", Bessel!D6, "-")</f>
        <v>-</v>
      </c>
      <c r="J6" s="16" t="str">
        <f>IF(Bessel!E6&lt;&gt;"", Bessel!E6, "-")</f>
        <v>-</v>
      </c>
      <c r="K6" s="8">
        <f>Bessel!F6</f>
        <v>0</v>
      </c>
      <c r="L6" s="8" t="str">
        <f t="shared" si="0"/>
        <v>-</v>
      </c>
      <c r="M6" s="8" t="str">
        <f t="shared" si="1"/>
        <v>-</v>
      </c>
      <c r="N6" s="9" t="str">
        <f t="shared" si="2"/>
        <v>-</v>
      </c>
      <c r="P6" s="4">
        <v>4</v>
      </c>
      <c r="Q6" s="16" t="str">
        <f>IF(Conjugaison!B6&lt;&gt;"", Conjugaison!B6, "-")</f>
        <v>-</v>
      </c>
      <c r="R6" s="16" t="str">
        <f>IF(Conjugaison!C6&lt;&gt;"", Conjugaison!C6, "-")</f>
        <v>-</v>
      </c>
      <c r="S6" s="16" t="str">
        <f>IF(Conjugaison!D6&lt;&gt;"", Conjugaison!D6, "-")</f>
        <v>-</v>
      </c>
      <c r="T6" s="8">
        <f>Conjugaison!E6</f>
        <v>0</v>
      </c>
      <c r="U6" s="8" t="str">
        <f t="shared" si="3"/>
        <v>-</v>
      </c>
      <c r="V6" s="8" t="str">
        <f t="shared" si="4"/>
        <v>-</v>
      </c>
      <c r="W6" s="9" t="str">
        <f t="shared" si="5"/>
        <v>-</v>
      </c>
    </row>
    <row r="7" spans="1:23" x14ac:dyDescent="0.3">
      <c r="A7" s="4">
        <v>5</v>
      </c>
      <c r="B7" s="16" t="str">
        <f>IF(Autollimation!B7&lt;&gt;"", Autollimation!B7, "-")</f>
        <v>-</v>
      </c>
      <c r="C7" s="16" t="str">
        <f>IF(Autollimation!C7&lt;&gt;"", Autollimation!C7, "-")</f>
        <v>-</v>
      </c>
      <c r="D7" s="9" t="str">
        <f>IF(Autollimation!D7=1, C7-B7, "-")</f>
        <v>-</v>
      </c>
      <c r="F7" s="4">
        <v>5</v>
      </c>
      <c r="G7" s="16" t="str">
        <f>IF(Bessel!B7&lt;&gt;"", Bessel!B7, "-")</f>
        <v>-</v>
      </c>
      <c r="H7" s="16" t="str">
        <f>IF(Bessel!C7&lt;&gt;"", Bessel!C7, "-")</f>
        <v>-</v>
      </c>
      <c r="I7" s="16" t="str">
        <f>IF(Bessel!D7&lt;&gt;"", Bessel!D7, "-")</f>
        <v>-</v>
      </c>
      <c r="J7" s="16" t="str">
        <f>IF(Bessel!E7&lt;&gt;"", Bessel!E7, "-")</f>
        <v>-</v>
      </c>
      <c r="K7" s="8">
        <f>Bessel!F7</f>
        <v>0</v>
      </c>
      <c r="L7" s="8" t="str">
        <f t="shared" si="0"/>
        <v>-</v>
      </c>
      <c r="M7" s="8" t="str">
        <f t="shared" si="1"/>
        <v>-</v>
      </c>
      <c r="N7" s="9" t="str">
        <f t="shared" si="2"/>
        <v>-</v>
      </c>
      <c r="P7" s="4">
        <v>5</v>
      </c>
      <c r="Q7" s="16" t="str">
        <f>IF(Conjugaison!B7&lt;&gt;"", Conjugaison!B7, "-")</f>
        <v>-</v>
      </c>
      <c r="R7" s="16" t="str">
        <f>IF(Conjugaison!C7&lt;&gt;"", Conjugaison!C7, "-")</f>
        <v>-</v>
      </c>
      <c r="S7" s="16" t="str">
        <f>IF(Conjugaison!D7&lt;&gt;"", Conjugaison!D7, "-")</f>
        <v>-</v>
      </c>
      <c r="T7" s="8">
        <f>Conjugaison!E7</f>
        <v>0</v>
      </c>
      <c r="U7" s="8" t="str">
        <f t="shared" si="3"/>
        <v>-</v>
      </c>
      <c r="V7" s="8" t="str">
        <f t="shared" si="4"/>
        <v>-</v>
      </c>
      <c r="W7" s="9" t="str">
        <f t="shared" si="5"/>
        <v>-</v>
      </c>
    </row>
    <row r="8" spans="1:23" x14ac:dyDescent="0.3">
      <c r="A8" s="4">
        <v>6</v>
      </c>
      <c r="B8" s="16" t="str">
        <f>IF(Autollimation!B8&lt;&gt;"", Autollimation!B8, "-")</f>
        <v>-</v>
      </c>
      <c r="C8" s="16" t="str">
        <f>IF(Autollimation!C8&lt;&gt;"", Autollimation!C8, "-")</f>
        <v>-</v>
      </c>
      <c r="D8" s="9" t="str">
        <f>IF(Autollimation!D8=1, C8-B8, "-")</f>
        <v>-</v>
      </c>
      <c r="F8" s="4">
        <v>6</v>
      </c>
      <c r="G8" s="16" t="str">
        <f>IF(Bessel!B8&lt;&gt;"", Bessel!B8, "-")</f>
        <v>-</v>
      </c>
      <c r="H8" s="16" t="str">
        <f>IF(Bessel!C8&lt;&gt;"", Bessel!C8, "-")</f>
        <v>-</v>
      </c>
      <c r="I8" s="16" t="str">
        <f>IF(Bessel!D8&lt;&gt;"", Bessel!D8, "-")</f>
        <v>-</v>
      </c>
      <c r="J8" s="16" t="str">
        <f>IF(Bessel!E8&lt;&gt;"", Bessel!E8, "-")</f>
        <v>-</v>
      </c>
      <c r="K8" s="8">
        <f>Bessel!F8</f>
        <v>0</v>
      </c>
      <c r="L8" s="8" t="str">
        <f t="shared" si="0"/>
        <v>-</v>
      </c>
      <c r="M8" s="8" t="str">
        <f t="shared" si="1"/>
        <v>-</v>
      </c>
      <c r="N8" s="9" t="str">
        <f t="shared" si="2"/>
        <v>-</v>
      </c>
      <c r="P8" s="4">
        <v>6</v>
      </c>
      <c r="Q8" s="16" t="str">
        <f>IF(Conjugaison!B8&lt;&gt;"", Conjugaison!B8, "-")</f>
        <v>-</v>
      </c>
      <c r="R8" s="16" t="str">
        <f>IF(Conjugaison!C8&lt;&gt;"", Conjugaison!C8, "-")</f>
        <v>-</v>
      </c>
      <c r="S8" s="16" t="str">
        <f>IF(Conjugaison!D8&lt;&gt;"", Conjugaison!D8, "-")</f>
        <v>-</v>
      </c>
      <c r="T8" s="8">
        <f>Conjugaison!E8</f>
        <v>0</v>
      </c>
      <c r="U8" s="8" t="str">
        <f t="shared" si="3"/>
        <v>-</v>
      </c>
      <c r="V8" s="8" t="str">
        <f t="shared" si="4"/>
        <v>-</v>
      </c>
      <c r="W8" s="9" t="str">
        <f t="shared" si="5"/>
        <v>-</v>
      </c>
    </row>
    <row r="9" spans="1:23" x14ac:dyDescent="0.3">
      <c r="A9" s="4">
        <v>7</v>
      </c>
      <c r="B9" s="16" t="str">
        <f>IF(Autollimation!B9&lt;&gt;"", Autollimation!B9, "-")</f>
        <v>-</v>
      </c>
      <c r="C9" s="16" t="str">
        <f>IF(Autollimation!C9&lt;&gt;"", Autollimation!C9, "-")</f>
        <v>-</v>
      </c>
      <c r="D9" s="9" t="str">
        <f>IF(Autollimation!D9=1, C9-B9, "-")</f>
        <v>-</v>
      </c>
      <c r="F9" s="4">
        <v>7</v>
      </c>
      <c r="G9" s="16" t="str">
        <f>IF(Bessel!B9&lt;&gt;"", Bessel!B9, "-")</f>
        <v>-</v>
      </c>
      <c r="H9" s="16" t="str">
        <f>IF(Bessel!C9&lt;&gt;"", Bessel!C9, "-")</f>
        <v>-</v>
      </c>
      <c r="I9" s="16" t="str">
        <f>IF(Bessel!D9&lt;&gt;"", Bessel!D9, "-")</f>
        <v>-</v>
      </c>
      <c r="J9" s="16" t="str">
        <f>IF(Bessel!E9&lt;&gt;"", Bessel!E9, "-")</f>
        <v>-</v>
      </c>
      <c r="K9" s="8">
        <f>Bessel!F9</f>
        <v>0</v>
      </c>
      <c r="L9" s="8" t="str">
        <f t="shared" si="0"/>
        <v>-</v>
      </c>
      <c r="M9" s="8" t="str">
        <f t="shared" si="1"/>
        <v>-</v>
      </c>
      <c r="N9" s="9" t="str">
        <f t="shared" si="2"/>
        <v>-</v>
      </c>
      <c r="P9" s="4">
        <v>7</v>
      </c>
      <c r="Q9" s="16" t="str">
        <f>IF(Conjugaison!B9&lt;&gt;"", Conjugaison!B9, "-")</f>
        <v>-</v>
      </c>
      <c r="R9" s="16" t="str">
        <f>IF(Conjugaison!C9&lt;&gt;"", Conjugaison!C9, "-")</f>
        <v>-</v>
      </c>
      <c r="S9" s="16" t="str">
        <f>IF(Conjugaison!D9&lt;&gt;"", Conjugaison!D9, "-")</f>
        <v>-</v>
      </c>
      <c r="T9" s="8">
        <f>Conjugaison!E9</f>
        <v>0</v>
      </c>
      <c r="U9" s="8" t="str">
        <f t="shared" si="3"/>
        <v>-</v>
      </c>
      <c r="V9" s="8" t="str">
        <f t="shared" si="4"/>
        <v>-</v>
      </c>
      <c r="W9" s="9" t="str">
        <f t="shared" si="5"/>
        <v>-</v>
      </c>
    </row>
    <row r="10" spans="1:23" x14ac:dyDescent="0.3">
      <c r="A10" s="4">
        <v>8</v>
      </c>
      <c r="B10" s="16" t="str">
        <f>IF(Autollimation!B10&lt;&gt;"", Autollimation!B10, "-")</f>
        <v>-</v>
      </c>
      <c r="C10" s="16" t="str">
        <f>IF(Autollimation!C10&lt;&gt;"", Autollimation!C10, "-")</f>
        <v>-</v>
      </c>
      <c r="D10" s="9" t="str">
        <f>IF(Autollimation!D10=1, C10-B10, "-")</f>
        <v>-</v>
      </c>
      <c r="F10" s="4">
        <v>8</v>
      </c>
      <c r="G10" s="16" t="str">
        <f>IF(Bessel!B10&lt;&gt;"", Bessel!B10, "-")</f>
        <v>-</v>
      </c>
      <c r="H10" s="16" t="str">
        <f>IF(Bessel!C10&lt;&gt;"", Bessel!C10, "-")</f>
        <v>-</v>
      </c>
      <c r="I10" s="16" t="str">
        <f>IF(Bessel!D10&lt;&gt;"", Bessel!D10, "-")</f>
        <v>-</v>
      </c>
      <c r="J10" s="16" t="str">
        <f>IF(Bessel!E10&lt;&gt;"", Bessel!E10, "-")</f>
        <v>-</v>
      </c>
      <c r="K10" s="8">
        <f>Bessel!F10</f>
        <v>0</v>
      </c>
      <c r="L10" s="8" t="str">
        <f t="shared" si="0"/>
        <v>-</v>
      </c>
      <c r="M10" s="8" t="str">
        <f t="shared" si="1"/>
        <v>-</v>
      </c>
      <c r="N10" s="9" t="str">
        <f t="shared" si="2"/>
        <v>-</v>
      </c>
      <c r="P10" s="4">
        <v>8</v>
      </c>
      <c r="Q10" s="16" t="str">
        <f>IF(Conjugaison!B10&lt;&gt;"", Conjugaison!B10, "-")</f>
        <v>-</v>
      </c>
      <c r="R10" s="16" t="str">
        <f>IF(Conjugaison!C10&lt;&gt;"", Conjugaison!C10, "-")</f>
        <v>-</v>
      </c>
      <c r="S10" s="16" t="str">
        <f>IF(Conjugaison!D10&lt;&gt;"", Conjugaison!D10, "-")</f>
        <v>-</v>
      </c>
      <c r="T10" s="8">
        <f>Conjugaison!E10</f>
        <v>0</v>
      </c>
      <c r="U10" s="8" t="str">
        <f t="shared" si="3"/>
        <v>-</v>
      </c>
      <c r="V10" s="8" t="str">
        <f t="shared" si="4"/>
        <v>-</v>
      </c>
      <c r="W10" s="9" t="str">
        <f t="shared" si="5"/>
        <v>-</v>
      </c>
    </row>
    <row r="11" spans="1:23" x14ac:dyDescent="0.3">
      <c r="A11" s="4">
        <v>9</v>
      </c>
      <c r="B11" s="16" t="str">
        <f>IF(Autollimation!B11&lt;&gt;"", Autollimation!B11, "-")</f>
        <v>-</v>
      </c>
      <c r="C11" s="16" t="str">
        <f>IF(Autollimation!C11&lt;&gt;"", Autollimation!C11, "-")</f>
        <v>-</v>
      </c>
      <c r="D11" s="9" t="str">
        <f>IF(Autollimation!D11=1, C11-B11, "-")</f>
        <v>-</v>
      </c>
      <c r="F11" s="4">
        <v>9</v>
      </c>
      <c r="G11" s="16" t="str">
        <f>IF(Bessel!B11&lt;&gt;"", Bessel!B11, "-")</f>
        <v>-</v>
      </c>
      <c r="H11" s="16" t="str">
        <f>IF(Bessel!C11&lt;&gt;"", Bessel!C11, "-")</f>
        <v>-</v>
      </c>
      <c r="I11" s="16" t="str">
        <f>IF(Bessel!D11&lt;&gt;"", Bessel!D11, "-")</f>
        <v>-</v>
      </c>
      <c r="J11" s="16" t="str">
        <f>IF(Bessel!E11&lt;&gt;"", Bessel!E11, "-")</f>
        <v>-</v>
      </c>
      <c r="K11" s="8">
        <f>Bessel!F11</f>
        <v>0</v>
      </c>
      <c r="L11" s="8" t="str">
        <f t="shared" si="0"/>
        <v>-</v>
      </c>
      <c r="M11" s="8" t="str">
        <f t="shared" si="1"/>
        <v>-</v>
      </c>
      <c r="N11" s="9" t="str">
        <f t="shared" si="2"/>
        <v>-</v>
      </c>
      <c r="P11" s="4">
        <v>9</v>
      </c>
      <c r="Q11" s="16" t="str">
        <f>IF(Conjugaison!B11&lt;&gt;"", Conjugaison!B11, "-")</f>
        <v>-</v>
      </c>
      <c r="R11" s="16" t="str">
        <f>IF(Conjugaison!C11&lt;&gt;"", Conjugaison!C11, "-")</f>
        <v>-</v>
      </c>
      <c r="S11" s="16" t="str">
        <f>IF(Conjugaison!D11&lt;&gt;"", Conjugaison!D11, "-")</f>
        <v>-</v>
      </c>
      <c r="T11" s="8">
        <f>Conjugaison!E11</f>
        <v>0</v>
      </c>
      <c r="U11" s="8" t="str">
        <f t="shared" si="3"/>
        <v>-</v>
      </c>
      <c r="V11" s="8" t="str">
        <f t="shared" si="4"/>
        <v>-</v>
      </c>
      <c r="W11" s="9" t="str">
        <f t="shared" si="5"/>
        <v>-</v>
      </c>
    </row>
    <row r="12" spans="1:23" x14ac:dyDescent="0.3">
      <c r="A12" s="4">
        <v>10</v>
      </c>
      <c r="B12" s="16" t="str">
        <f>IF(Autollimation!B12&lt;&gt;"", Autollimation!B12, "-")</f>
        <v>-</v>
      </c>
      <c r="C12" s="16" t="str">
        <f>IF(Autollimation!C12&lt;&gt;"", Autollimation!C12, "-")</f>
        <v>-</v>
      </c>
      <c r="D12" s="9" t="str">
        <f>IF(Autollimation!D12=1, C12-B12, "-")</f>
        <v>-</v>
      </c>
      <c r="F12" s="4">
        <v>10</v>
      </c>
      <c r="G12" s="16" t="str">
        <f>IF(Bessel!B12&lt;&gt;"", Bessel!B12, "-")</f>
        <v>-</v>
      </c>
      <c r="H12" s="16" t="str">
        <f>IF(Bessel!C12&lt;&gt;"", Bessel!C12, "-")</f>
        <v>-</v>
      </c>
      <c r="I12" s="16" t="str">
        <f>IF(Bessel!D12&lt;&gt;"", Bessel!D12, "-")</f>
        <v>-</v>
      </c>
      <c r="J12" s="16" t="str">
        <f>IF(Bessel!E12&lt;&gt;"", Bessel!E12, "-")</f>
        <v>-</v>
      </c>
      <c r="K12" s="8">
        <f>Bessel!F12</f>
        <v>0</v>
      </c>
      <c r="L12" s="8" t="str">
        <f t="shared" si="0"/>
        <v>-</v>
      </c>
      <c r="M12" s="8" t="str">
        <f t="shared" si="1"/>
        <v>-</v>
      </c>
      <c r="N12" s="9" t="str">
        <f t="shared" si="2"/>
        <v>-</v>
      </c>
      <c r="P12" s="4">
        <v>10</v>
      </c>
      <c r="Q12" s="16" t="str">
        <f>IF(Conjugaison!B12&lt;&gt;"", Conjugaison!B12, "-")</f>
        <v>-</v>
      </c>
      <c r="R12" s="16" t="str">
        <f>IF(Conjugaison!C12&lt;&gt;"", Conjugaison!C12, "-")</f>
        <v>-</v>
      </c>
      <c r="S12" s="16" t="str">
        <f>IF(Conjugaison!D12&lt;&gt;"", Conjugaison!D12, "-")</f>
        <v>-</v>
      </c>
      <c r="T12" s="8">
        <f>Conjugaison!E12</f>
        <v>0</v>
      </c>
      <c r="U12" s="8" t="str">
        <f t="shared" si="3"/>
        <v>-</v>
      </c>
      <c r="V12" s="8" t="str">
        <f t="shared" si="4"/>
        <v>-</v>
      </c>
      <c r="W12" s="9" t="str">
        <f t="shared" si="5"/>
        <v>-</v>
      </c>
    </row>
    <row r="13" spans="1:23" x14ac:dyDescent="0.3">
      <c r="A13" s="4">
        <v>11</v>
      </c>
      <c r="B13" s="16" t="str">
        <f>IF(Autollimation!B13&lt;&gt;"", Autollimation!B13, "-")</f>
        <v>-</v>
      </c>
      <c r="C13" s="16" t="str">
        <f>IF(Autollimation!C13&lt;&gt;"", Autollimation!C13, "-")</f>
        <v>-</v>
      </c>
      <c r="D13" s="9" t="str">
        <f>IF(Autollimation!D13=1, C13-B13, "-")</f>
        <v>-</v>
      </c>
      <c r="F13" s="4">
        <v>11</v>
      </c>
      <c r="G13" s="16" t="str">
        <f>IF(Bessel!B13&lt;&gt;"", Bessel!B13, "-")</f>
        <v>-</v>
      </c>
      <c r="H13" s="16" t="str">
        <f>IF(Bessel!C13&lt;&gt;"", Bessel!C13, "-")</f>
        <v>-</v>
      </c>
      <c r="I13" s="16" t="str">
        <f>IF(Bessel!D13&lt;&gt;"", Bessel!D13, "-")</f>
        <v>-</v>
      </c>
      <c r="J13" s="16" t="str">
        <f>IF(Bessel!E13&lt;&gt;"", Bessel!E13, "-")</f>
        <v>-</v>
      </c>
      <c r="K13" s="8">
        <f>Bessel!F13</f>
        <v>0</v>
      </c>
      <c r="L13" s="8" t="str">
        <f t="shared" si="0"/>
        <v>-</v>
      </c>
      <c r="M13" s="8" t="str">
        <f t="shared" si="1"/>
        <v>-</v>
      </c>
      <c r="N13" s="9" t="str">
        <f t="shared" si="2"/>
        <v>-</v>
      </c>
      <c r="P13" s="4">
        <v>11</v>
      </c>
      <c r="Q13" s="16" t="str">
        <f>IF(Conjugaison!B13&lt;&gt;"", Conjugaison!B13, "-")</f>
        <v>-</v>
      </c>
      <c r="R13" s="16" t="str">
        <f>IF(Conjugaison!C13&lt;&gt;"", Conjugaison!C13, "-")</f>
        <v>-</v>
      </c>
      <c r="S13" s="16" t="str">
        <f>IF(Conjugaison!D13&lt;&gt;"", Conjugaison!D13, "-")</f>
        <v>-</v>
      </c>
      <c r="T13" s="8">
        <f>Conjugaison!E13</f>
        <v>0</v>
      </c>
      <c r="U13" s="8" t="str">
        <f t="shared" si="3"/>
        <v>-</v>
      </c>
      <c r="V13" s="8" t="str">
        <f t="shared" si="4"/>
        <v>-</v>
      </c>
      <c r="W13" s="9" t="str">
        <f t="shared" si="5"/>
        <v>-</v>
      </c>
    </row>
    <row r="14" spans="1:23" x14ac:dyDescent="0.3">
      <c r="A14" s="4">
        <v>12</v>
      </c>
      <c r="B14" s="16" t="str">
        <f>IF(Autollimation!B14&lt;&gt;"", Autollimation!B14, "-")</f>
        <v>-</v>
      </c>
      <c r="C14" s="16" t="str">
        <f>IF(Autollimation!C14&lt;&gt;"", Autollimation!C14, "-")</f>
        <v>-</v>
      </c>
      <c r="D14" s="9" t="str">
        <f>IF(Autollimation!D14=1, C14-B14, "-")</f>
        <v>-</v>
      </c>
      <c r="F14" s="4">
        <v>12</v>
      </c>
      <c r="G14" s="16" t="str">
        <f>IF(Bessel!B14&lt;&gt;"", Bessel!B14, "-")</f>
        <v>-</v>
      </c>
      <c r="H14" s="16" t="str">
        <f>IF(Bessel!C14&lt;&gt;"", Bessel!C14, "-")</f>
        <v>-</v>
      </c>
      <c r="I14" s="16" t="str">
        <f>IF(Bessel!D14&lt;&gt;"", Bessel!D14, "-")</f>
        <v>-</v>
      </c>
      <c r="J14" s="16" t="str">
        <f>IF(Bessel!E14&lt;&gt;"", Bessel!E14, "-")</f>
        <v>-</v>
      </c>
      <c r="K14" s="8">
        <f>Bessel!F14</f>
        <v>0</v>
      </c>
      <c r="L14" s="8" t="str">
        <f t="shared" si="0"/>
        <v>-</v>
      </c>
      <c r="M14" s="8" t="str">
        <f t="shared" si="1"/>
        <v>-</v>
      </c>
      <c r="N14" s="9" t="str">
        <f t="shared" si="2"/>
        <v>-</v>
      </c>
      <c r="P14" s="4">
        <v>12</v>
      </c>
      <c r="Q14" s="16" t="str">
        <f>IF(Conjugaison!B14&lt;&gt;"", Conjugaison!B14, "-")</f>
        <v>-</v>
      </c>
      <c r="R14" s="16" t="str">
        <f>IF(Conjugaison!C14&lt;&gt;"", Conjugaison!C14, "-")</f>
        <v>-</v>
      </c>
      <c r="S14" s="16" t="str">
        <f>IF(Conjugaison!D14&lt;&gt;"", Conjugaison!D14, "-")</f>
        <v>-</v>
      </c>
      <c r="T14" s="8">
        <f>Conjugaison!E14</f>
        <v>0</v>
      </c>
      <c r="U14" s="8" t="str">
        <f t="shared" si="3"/>
        <v>-</v>
      </c>
      <c r="V14" s="8" t="str">
        <f t="shared" si="4"/>
        <v>-</v>
      </c>
      <c r="W14" s="9" t="str">
        <f t="shared" si="5"/>
        <v>-</v>
      </c>
    </row>
    <row r="15" spans="1:23" x14ac:dyDescent="0.3">
      <c r="A15" s="4">
        <v>13</v>
      </c>
      <c r="B15" s="16" t="str">
        <f>IF(Autollimation!B15&lt;&gt;"", Autollimation!B15, "-")</f>
        <v>-</v>
      </c>
      <c r="C15" s="16" t="str">
        <f>IF(Autollimation!C15&lt;&gt;"", Autollimation!C15, "-")</f>
        <v>-</v>
      </c>
      <c r="D15" s="9" t="str">
        <f>IF(Autollimation!D15=1, C15-B15, "-")</f>
        <v>-</v>
      </c>
      <c r="F15" s="4">
        <v>13</v>
      </c>
      <c r="G15" s="16" t="str">
        <f>IF(Bessel!B15&lt;&gt;"", Bessel!B15, "-")</f>
        <v>-</v>
      </c>
      <c r="H15" s="16" t="str">
        <f>IF(Bessel!C15&lt;&gt;"", Bessel!C15, "-")</f>
        <v>-</v>
      </c>
      <c r="I15" s="16" t="str">
        <f>IF(Bessel!D15&lt;&gt;"", Bessel!D15, "-")</f>
        <v>-</v>
      </c>
      <c r="J15" s="16" t="str">
        <f>IF(Bessel!E15&lt;&gt;"", Bessel!E15, "-")</f>
        <v>-</v>
      </c>
      <c r="K15" s="8">
        <f>Bessel!F15</f>
        <v>0</v>
      </c>
      <c r="L15" s="8" t="str">
        <f t="shared" si="0"/>
        <v>-</v>
      </c>
      <c r="M15" s="8" t="str">
        <f t="shared" si="1"/>
        <v>-</v>
      </c>
      <c r="N15" s="9" t="str">
        <f t="shared" si="2"/>
        <v>-</v>
      </c>
      <c r="P15" s="4">
        <v>13</v>
      </c>
      <c r="Q15" s="16" t="str">
        <f>IF(Conjugaison!B15&lt;&gt;"", Conjugaison!B15, "-")</f>
        <v>-</v>
      </c>
      <c r="R15" s="16" t="str">
        <f>IF(Conjugaison!C15&lt;&gt;"", Conjugaison!C15, "-")</f>
        <v>-</v>
      </c>
      <c r="S15" s="16" t="str">
        <f>IF(Conjugaison!D15&lt;&gt;"", Conjugaison!D15, "-")</f>
        <v>-</v>
      </c>
      <c r="T15" s="8">
        <f>Conjugaison!E15</f>
        <v>0</v>
      </c>
      <c r="U15" s="8" t="str">
        <f t="shared" si="3"/>
        <v>-</v>
      </c>
      <c r="V15" s="8" t="str">
        <f t="shared" si="4"/>
        <v>-</v>
      </c>
      <c r="W15" s="9" t="str">
        <f t="shared" si="5"/>
        <v>-</v>
      </c>
    </row>
    <row r="16" spans="1:23" x14ac:dyDescent="0.3">
      <c r="A16" s="4">
        <v>14</v>
      </c>
      <c r="B16" s="16" t="str">
        <f>IF(Autollimation!B16&lt;&gt;"", Autollimation!B16, "-")</f>
        <v>-</v>
      </c>
      <c r="C16" s="16" t="str">
        <f>IF(Autollimation!C16&lt;&gt;"", Autollimation!C16, "-")</f>
        <v>-</v>
      </c>
      <c r="D16" s="9" t="str">
        <f>IF(Autollimation!D16=1, C16-B16, "-")</f>
        <v>-</v>
      </c>
      <c r="F16" s="4">
        <v>14</v>
      </c>
      <c r="G16" s="16" t="str">
        <f>IF(Bessel!B16&lt;&gt;"", Bessel!B16, "-")</f>
        <v>-</v>
      </c>
      <c r="H16" s="16" t="str">
        <f>IF(Bessel!C16&lt;&gt;"", Bessel!C16, "-")</f>
        <v>-</v>
      </c>
      <c r="I16" s="16" t="str">
        <f>IF(Bessel!D16&lt;&gt;"", Bessel!D16, "-")</f>
        <v>-</v>
      </c>
      <c r="J16" s="16" t="str">
        <f>IF(Bessel!E16&lt;&gt;"", Bessel!E16, "-")</f>
        <v>-</v>
      </c>
      <c r="K16" s="8">
        <f>Bessel!F16</f>
        <v>0</v>
      </c>
      <c r="L16" s="8" t="str">
        <f t="shared" si="0"/>
        <v>-</v>
      </c>
      <c r="M16" s="8" t="str">
        <f t="shared" si="1"/>
        <v>-</v>
      </c>
      <c r="N16" s="9" t="str">
        <f t="shared" si="2"/>
        <v>-</v>
      </c>
      <c r="P16" s="4">
        <v>14</v>
      </c>
      <c r="Q16" s="16" t="str">
        <f>IF(Conjugaison!B16&lt;&gt;"", Conjugaison!B16, "-")</f>
        <v>-</v>
      </c>
      <c r="R16" s="16" t="str">
        <f>IF(Conjugaison!C16&lt;&gt;"", Conjugaison!C16, "-")</f>
        <v>-</v>
      </c>
      <c r="S16" s="16" t="str">
        <f>IF(Conjugaison!D16&lt;&gt;"", Conjugaison!D16, "-")</f>
        <v>-</v>
      </c>
      <c r="T16" s="8">
        <f>Conjugaison!E16</f>
        <v>0</v>
      </c>
      <c r="U16" s="8" t="str">
        <f t="shared" si="3"/>
        <v>-</v>
      </c>
      <c r="V16" s="8" t="str">
        <f t="shared" si="4"/>
        <v>-</v>
      </c>
      <c r="W16" s="9" t="str">
        <f t="shared" si="5"/>
        <v>-</v>
      </c>
    </row>
    <row r="17" spans="1:23" x14ac:dyDescent="0.3">
      <c r="A17" s="4">
        <v>15</v>
      </c>
      <c r="B17" s="16" t="str">
        <f>IF(Autollimation!B17&lt;&gt;"", Autollimation!B17, "-")</f>
        <v>-</v>
      </c>
      <c r="C17" s="16" t="str">
        <f>IF(Autollimation!C17&lt;&gt;"", Autollimation!C17, "-")</f>
        <v>-</v>
      </c>
      <c r="D17" s="9" t="str">
        <f>IF(Autollimation!D17=1, C17-B17, "-")</f>
        <v>-</v>
      </c>
      <c r="F17" s="4">
        <v>15</v>
      </c>
      <c r="G17" s="16" t="str">
        <f>IF(Bessel!B17&lt;&gt;"", Bessel!B17, "-")</f>
        <v>-</v>
      </c>
      <c r="H17" s="16" t="str">
        <f>IF(Bessel!C17&lt;&gt;"", Bessel!C17, "-")</f>
        <v>-</v>
      </c>
      <c r="I17" s="16" t="str">
        <f>IF(Bessel!D17&lt;&gt;"", Bessel!D17, "-")</f>
        <v>-</v>
      </c>
      <c r="J17" s="16" t="str">
        <f>IF(Bessel!E17&lt;&gt;"", Bessel!E17, "-")</f>
        <v>-</v>
      </c>
      <c r="K17" s="8">
        <f>Bessel!F17</f>
        <v>0</v>
      </c>
      <c r="L17" s="8" t="str">
        <f t="shared" si="0"/>
        <v>-</v>
      </c>
      <c r="M17" s="8" t="str">
        <f t="shared" si="1"/>
        <v>-</v>
      </c>
      <c r="N17" s="9" t="str">
        <f t="shared" si="2"/>
        <v>-</v>
      </c>
      <c r="P17" s="4">
        <v>15</v>
      </c>
      <c r="Q17" s="16" t="str">
        <f>IF(Conjugaison!B17&lt;&gt;"", Conjugaison!B17, "-")</f>
        <v>-</v>
      </c>
      <c r="R17" s="16" t="str">
        <f>IF(Conjugaison!C17&lt;&gt;"", Conjugaison!C17, "-")</f>
        <v>-</v>
      </c>
      <c r="S17" s="16" t="str">
        <f>IF(Conjugaison!D17&lt;&gt;"", Conjugaison!D17, "-")</f>
        <v>-</v>
      </c>
      <c r="T17" s="8">
        <f>Conjugaison!E17</f>
        <v>0</v>
      </c>
      <c r="U17" s="8" t="str">
        <f t="shared" si="3"/>
        <v>-</v>
      </c>
      <c r="V17" s="8" t="str">
        <f t="shared" si="4"/>
        <v>-</v>
      </c>
      <c r="W17" s="9" t="str">
        <f t="shared" si="5"/>
        <v>-</v>
      </c>
    </row>
    <row r="18" spans="1:23" x14ac:dyDescent="0.3">
      <c r="A18" s="4">
        <v>16</v>
      </c>
      <c r="B18" s="16" t="str">
        <f>IF(Autollimation!B18&lt;&gt;"", Autollimation!B18, "-")</f>
        <v>-</v>
      </c>
      <c r="C18" s="16" t="str">
        <f>IF(Autollimation!C18&lt;&gt;"", Autollimation!C18, "-")</f>
        <v>-</v>
      </c>
      <c r="D18" s="9" t="str">
        <f>IF(Autollimation!D18=1, C18-B18, "-")</f>
        <v>-</v>
      </c>
      <c r="F18" s="4">
        <v>16</v>
      </c>
      <c r="G18" s="16" t="str">
        <f>IF(Bessel!B18&lt;&gt;"", Bessel!B18, "-")</f>
        <v>-</v>
      </c>
      <c r="H18" s="16" t="str">
        <f>IF(Bessel!C18&lt;&gt;"", Bessel!C18, "-")</f>
        <v>-</v>
      </c>
      <c r="I18" s="16" t="str">
        <f>IF(Bessel!D18&lt;&gt;"", Bessel!D18, "-")</f>
        <v>-</v>
      </c>
      <c r="J18" s="16" t="str">
        <f>IF(Bessel!E18&lt;&gt;"", Bessel!E18, "-")</f>
        <v>-</v>
      </c>
      <c r="K18" s="8">
        <f>Bessel!F18</f>
        <v>0</v>
      </c>
      <c r="L18" s="8" t="str">
        <f t="shared" si="0"/>
        <v>-</v>
      </c>
      <c r="M18" s="8" t="str">
        <f t="shared" si="1"/>
        <v>-</v>
      </c>
      <c r="N18" s="9" t="str">
        <f t="shared" si="2"/>
        <v>-</v>
      </c>
      <c r="P18" s="4">
        <v>16</v>
      </c>
      <c r="Q18" s="16" t="str">
        <f>IF(Conjugaison!B18&lt;&gt;"", Conjugaison!B18, "-")</f>
        <v>-</v>
      </c>
      <c r="R18" s="16" t="str">
        <f>IF(Conjugaison!C18&lt;&gt;"", Conjugaison!C18, "-")</f>
        <v>-</v>
      </c>
      <c r="S18" s="16" t="str">
        <f>IF(Conjugaison!D18&lt;&gt;"", Conjugaison!D18, "-")</f>
        <v>-</v>
      </c>
      <c r="T18" s="8">
        <f>Conjugaison!E18</f>
        <v>0</v>
      </c>
      <c r="U18" s="8" t="str">
        <f t="shared" si="3"/>
        <v>-</v>
      </c>
      <c r="V18" s="8" t="str">
        <f t="shared" si="4"/>
        <v>-</v>
      </c>
      <c r="W18" s="9" t="str">
        <f t="shared" si="5"/>
        <v>-</v>
      </c>
    </row>
    <row r="19" spans="1:23" x14ac:dyDescent="0.3">
      <c r="A19" s="4">
        <v>17</v>
      </c>
      <c r="B19" s="16" t="str">
        <f>IF(Autollimation!B19&lt;&gt;"", Autollimation!B19, "-")</f>
        <v>-</v>
      </c>
      <c r="C19" s="16" t="str">
        <f>IF(Autollimation!C19&lt;&gt;"", Autollimation!C19, "-")</f>
        <v>-</v>
      </c>
      <c r="D19" s="9" t="str">
        <f>IF(Autollimation!D19=1, C19-B19, "-")</f>
        <v>-</v>
      </c>
      <c r="F19" s="4">
        <v>17</v>
      </c>
      <c r="G19" s="16" t="str">
        <f>IF(Bessel!B19&lt;&gt;"", Bessel!B19, "-")</f>
        <v>-</v>
      </c>
      <c r="H19" s="16" t="str">
        <f>IF(Bessel!C19&lt;&gt;"", Bessel!C19, "-")</f>
        <v>-</v>
      </c>
      <c r="I19" s="16" t="str">
        <f>IF(Bessel!D19&lt;&gt;"", Bessel!D19, "-")</f>
        <v>-</v>
      </c>
      <c r="J19" s="16" t="str">
        <f>IF(Bessel!E19&lt;&gt;"", Bessel!E19, "-")</f>
        <v>-</v>
      </c>
      <c r="K19" s="8">
        <f>Bessel!F19</f>
        <v>0</v>
      </c>
      <c r="L19" s="8" t="str">
        <f t="shared" si="0"/>
        <v>-</v>
      </c>
      <c r="M19" s="8" t="str">
        <f t="shared" si="1"/>
        <v>-</v>
      </c>
      <c r="N19" s="9" t="str">
        <f t="shared" si="2"/>
        <v>-</v>
      </c>
      <c r="P19" s="4">
        <v>17</v>
      </c>
      <c r="Q19" s="16" t="str">
        <f>IF(Conjugaison!B19&lt;&gt;"", Conjugaison!B19, "-")</f>
        <v>-</v>
      </c>
      <c r="R19" s="16" t="str">
        <f>IF(Conjugaison!C19&lt;&gt;"", Conjugaison!C19, "-")</f>
        <v>-</v>
      </c>
      <c r="S19" s="16" t="str">
        <f>IF(Conjugaison!D19&lt;&gt;"", Conjugaison!D19, "-")</f>
        <v>-</v>
      </c>
      <c r="T19" s="8">
        <f>Conjugaison!E19</f>
        <v>0</v>
      </c>
      <c r="U19" s="8" t="str">
        <f t="shared" si="3"/>
        <v>-</v>
      </c>
      <c r="V19" s="8" t="str">
        <f t="shared" si="4"/>
        <v>-</v>
      </c>
      <c r="W19" s="9" t="str">
        <f t="shared" si="5"/>
        <v>-</v>
      </c>
    </row>
    <row r="20" spans="1:23" x14ac:dyDescent="0.3">
      <c r="A20" s="4">
        <v>18</v>
      </c>
      <c r="B20" s="16" t="str">
        <f>IF(Autollimation!B20&lt;&gt;"", Autollimation!B20, "-")</f>
        <v>-</v>
      </c>
      <c r="C20" s="16" t="str">
        <f>IF(Autollimation!C20&lt;&gt;"", Autollimation!C20, "-")</f>
        <v>-</v>
      </c>
      <c r="D20" s="9" t="str">
        <f>IF(Autollimation!D20=1, C20-B20, "-")</f>
        <v>-</v>
      </c>
      <c r="F20" s="4">
        <v>18</v>
      </c>
      <c r="G20" s="16" t="str">
        <f>IF(Bessel!B20&lt;&gt;"", Bessel!B20, "-")</f>
        <v>-</v>
      </c>
      <c r="H20" s="16" t="str">
        <f>IF(Bessel!C20&lt;&gt;"", Bessel!C20, "-")</f>
        <v>-</v>
      </c>
      <c r="I20" s="16" t="str">
        <f>IF(Bessel!D20&lt;&gt;"", Bessel!D20, "-")</f>
        <v>-</v>
      </c>
      <c r="J20" s="16" t="str">
        <f>IF(Bessel!E20&lt;&gt;"", Bessel!E20, "-")</f>
        <v>-</v>
      </c>
      <c r="K20" s="8">
        <f>Bessel!F20</f>
        <v>0</v>
      </c>
      <c r="L20" s="8" t="str">
        <f t="shared" si="0"/>
        <v>-</v>
      </c>
      <c r="M20" s="8" t="str">
        <f t="shared" si="1"/>
        <v>-</v>
      </c>
      <c r="N20" s="9" t="str">
        <f t="shared" si="2"/>
        <v>-</v>
      </c>
      <c r="P20" s="4">
        <v>18</v>
      </c>
      <c r="Q20" s="16" t="str">
        <f>IF(Conjugaison!B20&lt;&gt;"", Conjugaison!B20, "-")</f>
        <v>-</v>
      </c>
      <c r="R20" s="16" t="str">
        <f>IF(Conjugaison!C20&lt;&gt;"", Conjugaison!C20, "-")</f>
        <v>-</v>
      </c>
      <c r="S20" s="16" t="str">
        <f>IF(Conjugaison!D20&lt;&gt;"", Conjugaison!D20, "-")</f>
        <v>-</v>
      </c>
      <c r="T20" s="8">
        <f>Conjugaison!E20</f>
        <v>0</v>
      </c>
      <c r="U20" s="8" t="str">
        <f t="shared" si="3"/>
        <v>-</v>
      </c>
      <c r="V20" s="8" t="str">
        <f t="shared" si="4"/>
        <v>-</v>
      </c>
      <c r="W20" s="9" t="str">
        <f t="shared" si="5"/>
        <v>-</v>
      </c>
    </row>
    <row r="21" spans="1:23" x14ac:dyDescent="0.3">
      <c r="A21" s="4">
        <v>19</v>
      </c>
      <c r="B21" s="16" t="str">
        <f>IF(Autollimation!B21&lt;&gt;"", Autollimation!B21, "-")</f>
        <v>-</v>
      </c>
      <c r="C21" s="16" t="str">
        <f>IF(Autollimation!C21&lt;&gt;"", Autollimation!C21, "-")</f>
        <v>-</v>
      </c>
      <c r="D21" s="9" t="str">
        <f>IF(Autollimation!D21=1, C21-B21, "-")</f>
        <v>-</v>
      </c>
      <c r="F21" s="4">
        <v>19</v>
      </c>
      <c r="G21" s="16" t="str">
        <f>IF(Bessel!B21&lt;&gt;"", Bessel!B21, "-")</f>
        <v>-</v>
      </c>
      <c r="H21" s="16" t="str">
        <f>IF(Bessel!C21&lt;&gt;"", Bessel!C21, "-")</f>
        <v>-</v>
      </c>
      <c r="I21" s="16" t="str">
        <f>IF(Bessel!D21&lt;&gt;"", Bessel!D21, "-")</f>
        <v>-</v>
      </c>
      <c r="J21" s="16" t="str">
        <f>IF(Bessel!E21&lt;&gt;"", Bessel!E21, "-")</f>
        <v>-</v>
      </c>
      <c r="K21" s="8">
        <f>Bessel!F21</f>
        <v>0</v>
      </c>
      <c r="L21" s="8" t="str">
        <f t="shared" si="0"/>
        <v>-</v>
      </c>
      <c r="M21" s="8" t="str">
        <f t="shared" si="1"/>
        <v>-</v>
      </c>
      <c r="N21" s="9" t="str">
        <f t="shared" si="2"/>
        <v>-</v>
      </c>
      <c r="P21" s="4">
        <v>19</v>
      </c>
      <c r="Q21" s="16" t="str">
        <f>IF(Conjugaison!B21&lt;&gt;"", Conjugaison!B21, "-")</f>
        <v>-</v>
      </c>
      <c r="R21" s="16" t="str">
        <f>IF(Conjugaison!C21&lt;&gt;"", Conjugaison!C21, "-")</f>
        <v>-</v>
      </c>
      <c r="S21" s="16" t="str">
        <f>IF(Conjugaison!D21&lt;&gt;"", Conjugaison!D21, "-")</f>
        <v>-</v>
      </c>
      <c r="T21" s="8">
        <f>Conjugaison!E21</f>
        <v>0</v>
      </c>
      <c r="U21" s="8" t="str">
        <f t="shared" si="3"/>
        <v>-</v>
      </c>
      <c r="V21" s="8" t="str">
        <f t="shared" si="4"/>
        <v>-</v>
      </c>
      <c r="W21" s="9" t="str">
        <f t="shared" si="5"/>
        <v>-</v>
      </c>
    </row>
    <row r="22" spans="1:23" x14ac:dyDescent="0.3">
      <c r="A22" s="4">
        <v>20</v>
      </c>
      <c r="B22" s="16" t="str">
        <f>IF(Autollimation!B22&lt;&gt;"", Autollimation!B22, "-")</f>
        <v>-</v>
      </c>
      <c r="C22" s="16" t="str">
        <f>IF(Autollimation!C22&lt;&gt;"", Autollimation!C22, "-")</f>
        <v>-</v>
      </c>
      <c r="D22" s="9" t="str">
        <f>IF(Autollimation!D22=1, C22-B22, "-")</f>
        <v>-</v>
      </c>
      <c r="F22" s="4">
        <v>20</v>
      </c>
      <c r="G22" s="16" t="str">
        <f>IF(Bessel!B22&lt;&gt;"", Bessel!B22, "-")</f>
        <v>-</v>
      </c>
      <c r="H22" s="16" t="str">
        <f>IF(Bessel!C22&lt;&gt;"", Bessel!C22, "-")</f>
        <v>-</v>
      </c>
      <c r="I22" s="16" t="str">
        <f>IF(Bessel!D22&lt;&gt;"", Bessel!D22, "-")</f>
        <v>-</v>
      </c>
      <c r="J22" s="16" t="str">
        <f>IF(Bessel!E22&lt;&gt;"", Bessel!E22, "-")</f>
        <v>-</v>
      </c>
      <c r="K22" s="8">
        <f>Bessel!F22</f>
        <v>0</v>
      </c>
      <c r="L22" s="8" t="str">
        <f t="shared" si="0"/>
        <v>-</v>
      </c>
      <c r="M22" s="8" t="str">
        <f t="shared" si="1"/>
        <v>-</v>
      </c>
      <c r="N22" s="9" t="str">
        <f t="shared" si="2"/>
        <v>-</v>
      </c>
      <c r="P22" s="4">
        <v>20</v>
      </c>
      <c r="Q22" s="16" t="str">
        <f>IF(Conjugaison!B22&lt;&gt;"", Conjugaison!B22, "-")</f>
        <v>-</v>
      </c>
      <c r="R22" s="16" t="str">
        <f>IF(Conjugaison!C22&lt;&gt;"", Conjugaison!C22, "-")</f>
        <v>-</v>
      </c>
      <c r="S22" s="16" t="str">
        <f>IF(Conjugaison!D22&lt;&gt;"", Conjugaison!D22, "-")</f>
        <v>-</v>
      </c>
      <c r="T22" s="8">
        <f>Conjugaison!E22</f>
        <v>0</v>
      </c>
      <c r="U22" s="8" t="str">
        <f t="shared" si="3"/>
        <v>-</v>
      </c>
      <c r="V22" s="8" t="str">
        <f t="shared" si="4"/>
        <v>-</v>
      </c>
      <c r="W22" s="9" t="str">
        <f t="shared" si="5"/>
        <v>-</v>
      </c>
    </row>
    <row r="23" spans="1:23" ht="19.2" x14ac:dyDescent="0.45">
      <c r="A23" s="24" t="s">
        <v>27</v>
      </c>
      <c r="B23" s="25"/>
      <c r="C23" s="26"/>
      <c r="D23" s="10" t="str">
        <f>IF(COUNTIF(D3:D22, "&gt;0")&gt;0, AVERAGE(D3:D22), "-")</f>
        <v>-</v>
      </c>
      <c r="J23" s="25" t="s">
        <v>27</v>
      </c>
      <c r="K23" s="25"/>
      <c r="L23" s="25"/>
      <c r="M23" s="26"/>
      <c r="N23" s="10" t="str">
        <f>IF(COUNTIF(N3:N22, "&gt;0")&gt;0, AVERAGE(N3:N22), "-")</f>
        <v>-</v>
      </c>
      <c r="U23" s="21" t="s">
        <v>27</v>
      </c>
      <c r="V23" s="22"/>
      <c r="W23" s="10" t="str">
        <f>IF(COUNTIF(W3:W22, "&gt;0")&gt;0, AVERAGE(W3:W22), "-")</f>
        <v>-</v>
      </c>
    </row>
    <row r="24" spans="1:23" ht="15.6" x14ac:dyDescent="0.3">
      <c r="A24" s="27" t="s">
        <v>26</v>
      </c>
      <c r="B24" s="28"/>
      <c r="C24" s="29"/>
      <c r="D24" s="10" t="str">
        <f>IF(COUNTIF(D3:D22, "&gt;0")&gt;1, _xlfn.STDEV.S(D3:D22), "-")</f>
        <v>-</v>
      </c>
      <c r="J24" s="30" t="s">
        <v>26</v>
      </c>
      <c r="K24" s="30"/>
      <c r="L24" s="30"/>
      <c r="M24" s="29"/>
      <c r="N24" s="10" t="str">
        <f>IF(COUNTIF(N3:N22, "&gt;0")&gt;1, _xlfn.STDEV.S(N3:N22), "-")</f>
        <v>-</v>
      </c>
      <c r="U24" s="21" t="s">
        <v>26</v>
      </c>
      <c r="V24" s="22"/>
      <c r="W24" s="10" t="str">
        <f>IF(COUNTIF(W3:W22, "&gt;0")&gt;1, _xlfn.STDEV.S(W3:W22), "-")</f>
        <v>-</v>
      </c>
    </row>
  </sheetData>
  <sheetProtection sheet="1" objects="1" scenarios="1"/>
  <mergeCells count="9">
    <mergeCell ref="U23:V23"/>
    <mergeCell ref="U24:V24"/>
    <mergeCell ref="P1:W1"/>
    <mergeCell ref="A23:C23"/>
    <mergeCell ref="A24:C24"/>
    <mergeCell ref="A1:D1"/>
    <mergeCell ref="F1:N1"/>
    <mergeCell ref="J23:M23"/>
    <mergeCell ref="J24:M24"/>
  </mergeCells>
  <conditionalFormatting sqref="D3:D24">
    <cfRule type="cellIs" dxfId="2" priority="1" operator="equal">
      <formula>"-"</formula>
    </cfRule>
  </conditionalFormatting>
  <conditionalFormatting sqref="N3:N24">
    <cfRule type="cellIs" dxfId="1" priority="3" operator="equal">
      <formula>"-"</formula>
    </cfRule>
  </conditionalFormatting>
  <conditionalFormatting sqref="W3:W24">
    <cfRule type="cellIs" dxfId="0" priority="2" operator="equal">
      <formula>"-"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76429-501A-40D5-B8CB-7474CCE730E5}">
  <dimension ref="A1:H24"/>
  <sheetViews>
    <sheetView workbookViewId="0">
      <selection activeCell="O14" sqref="O14"/>
    </sheetView>
  </sheetViews>
  <sheetFormatPr baseColWidth="10" defaultRowHeight="14.4" x14ac:dyDescent="0.3"/>
  <cols>
    <col min="1" max="4" width="11.5546875" style="1"/>
    <col min="5" max="5" width="15" style="1" customWidth="1"/>
    <col min="6" max="16384" width="11.5546875" style="1"/>
  </cols>
  <sheetData>
    <row r="1" spans="1:8" x14ac:dyDescent="0.3">
      <c r="A1" s="1" t="s">
        <v>18</v>
      </c>
      <c r="B1" s="1">
        <f>MIN(SYNTHÈSE!D3:D22,SYNTHÈSE!N3:N22,SYNTHÈSE!W3:W22)</f>
        <v>0</v>
      </c>
      <c r="F1" s="1" t="s">
        <v>23</v>
      </c>
      <c r="G1" s="1" t="s">
        <v>24</v>
      </c>
      <c r="H1" s="1" t="s">
        <v>25</v>
      </c>
    </row>
    <row r="2" spans="1:8" x14ac:dyDescent="0.3">
      <c r="A2" s="1" t="s">
        <v>19</v>
      </c>
      <c r="B2" s="1">
        <f>MAX(SYNTHÈSE!D3:D22,SYNTHÈSE!N3:N22,SYNTHÈSE!W3:W22)</f>
        <v>0</v>
      </c>
      <c r="D2" s="1">
        <f>B4</f>
        <v>-0.1</v>
      </c>
      <c r="E2" s="1" t="str">
        <f t="shared" ref="E2:E21" si="0">"["&amp;D2&amp;";"&amp;D3&amp;"]"</f>
        <v>[-0,1;-0,09]</v>
      </c>
      <c r="F2" s="1">
        <f>COUNTIF(SYNTHÈSE!D$3:D$22,"&gt;="&amp;D2)-COUNTIF(SYNTHÈSE!D$3:D$22,"&gt;="&amp;D3)</f>
        <v>0</v>
      </c>
      <c r="G2" s="1">
        <f>COUNTIF(SYNTHÈSE!N$3:N$22,"&gt;="&amp;D2)-COUNTIF(SYNTHÈSE!N$3:N$22,"&gt;="&amp;D3)</f>
        <v>0</v>
      </c>
      <c r="H2" s="1">
        <f>COUNTIF(SYNTHÈSE!W$3:W$22,"&gt;="&amp;D2)-COUNTIF(SYNTHÈSE!W$3:W$22,"&gt;="&amp;D3)</f>
        <v>0</v>
      </c>
    </row>
    <row r="3" spans="1:8" x14ac:dyDescent="0.3">
      <c r="D3" s="1">
        <f t="shared" ref="D3:D22" si="1">D2+B$6</f>
        <v>-9.0000000000000011E-2</v>
      </c>
      <c r="E3" s="1" t="str">
        <f t="shared" si="0"/>
        <v>[-0,09;-0,08]</v>
      </c>
      <c r="F3" s="1">
        <f>COUNTIF(SYNTHÈSE!D$3:D$22,"&gt;="&amp;D3)-COUNTIF(SYNTHÈSE!D$3:D$22,"&gt;="&amp;D4)</f>
        <v>0</v>
      </c>
      <c r="G3" s="1">
        <f>COUNTIF(SYNTHÈSE!N$3:N$22,"&gt;="&amp;D3)-COUNTIF(SYNTHÈSE!N$3:N$22,"&gt;="&amp;D4)</f>
        <v>0</v>
      </c>
      <c r="H3" s="1">
        <f>COUNTIF(SYNTHÈSE!W$3:W$22,"&gt;="&amp;D3)-COUNTIF(SYNTHÈSE!W$3:W$22,"&gt;="&amp;D4)</f>
        <v>0</v>
      </c>
    </row>
    <row r="4" spans="1:8" x14ac:dyDescent="0.3">
      <c r="A4" s="1" t="s">
        <v>20</v>
      </c>
      <c r="B4" s="1">
        <f>ROUND(B1-0.1, 1)</f>
        <v>-0.1</v>
      </c>
      <c r="D4" s="1">
        <f t="shared" si="1"/>
        <v>-8.0000000000000016E-2</v>
      </c>
      <c r="E4" s="1" t="str">
        <f t="shared" si="0"/>
        <v>[-0,08;-0,07]</v>
      </c>
      <c r="F4" s="1">
        <f>COUNTIF(SYNTHÈSE!D$3:D$22,"&gt;="&amp;D4)-COUNTIF(SYNTHÈSE!D$3:D$22,"&gt;="&amp;D5)</f>
        <v>0</v>
      </c>
      <c r="G4" s="1">
        <f>COUNTIF(SYNTHÈSE!N$3:N$22,"&gt;="&amp;D4)-COUNTIF(SYNTHÈSE!N$3:N$22,"&gt;="&amp;D5)</f>
        <v>0</v>
      </c>
      <c r="H4" s="1">
        <f>COUNTIF(SYNTHÈSE!W$3:W$22,"&gt;="&amp;D4)-COUNTIF(SYNTHÈSE!W$3:W$22,"&gt;="&amp;D5)</f>
        <v>0</v>
      </c>
    </row>
    <row r="5" spans="1:8" x14ac:dyDescent="0.3">
      <c r="A5" s="1" t="s">
        <v>21</v>
      </c>
      <c r="B5" s="1">
        <f>ROUND(B2+0.1, 1)</f>
        <v>0.1</v>
      </c>
      <c r="D5" s="1">
        <f t="shared" si="1"/>
        <v>-7.0000000000000021E-2</v>
      </c>
      <c r="E5" s="1" t="str">
        <f t="shared" si="0"/>
        <v>[-0,07;-0,06]</v>
      </c>
      <c r="F5" s="1">
        <f>COUNTIF(SYNTHÈSE!D$3:D$22,"&gt;="&amp;D5)-COUNTIF(SYNTHÈSE!D$3:D$22,"&gt;="&amp;D6)</f>
        <v>0</v>
      </c>
      <c r="G5" s="1">
        <f>COUNTIF(SYNTHÈSE!N$3:N$22,"&gt;="&amp;D5)-COUNTIF(SYNTHÈSE!N$3:N$22,"&gt;="&amp;D6)</f>
        <v>0</v>
      </c>
      <c r="H5" s="1">
        <f>COUNTIF(SYNTHÈSE!W$3:W$22,"&gt;="&amp;D5)-COUNTIF(SYNTHÈSE!W$3:W$22,"&gt;="&amp;D6)</f>
        <v>0</v>
      </c>
    </row>
    <row r="6" spans="1:8" x14ac:dyDescent="0.3">
      <c r="A6" s="1" t="s">
        <v>22</v>
      </c>
      <c r="B6" s="1">
        <f>(B5-B4)/20</f>
        <v>0.01</v>
      </c>
      <c r="D6" s="1">
        <f t="shared" si="1"/>
        <v>-6.0000000000000019E-2</v>
      </c>
      <c r="E6" s="1" t="str">
        <f t="shared" si="0"/>
        <v>[-0,06;-0,05]</v>
      </c>
      <c r="F6" s="1">
        <f>COUNTIF(SYNTHÈSE!D$3:D$22,"&gt;="&amp;D6)-COUNTIF(SYNTHÈSE!D$3:D$22,"&gt;="&amp;D7)</f>
        <v>0</v>
      </c>
      <c r="G6" s="1">
        <f>COUNTIF(SYNTHÈSE!N$3:N$22,"&gt;="&amp;D6)-COUNTIF(SYNTHÈSE!N$3:N$22,"&gt;="&amp;D7)</f>
        <v>0</v>
      </c>
      <c r="H6" s="1">
        <f>COUNTIF(SYNTHÈSE!W$3:W$22,"&gt;="&amp;D6)-COUNTIF(SYNTHÈSE!W$3:W$22,"&gt;="&amp;D7)</f>
        <v>0</v>
      </c>
    </row>
    <row r="7" spans="1:8" x14ac:dyDescent="0.3">
      <c r="D7" s="1">
        <f t="shared" si="1"/>
        <v>-5.0000000000000017E-2</v>
      </c>
      <c r="E7" s="1" t="str">
        <f t="shared" si="0"/>
        <v>[-0,05;-0,04]</v>
      </c>
      <c r="F7" s="1">
        <f>COUNTIF(SYNTHÈSE!D$3:D$22,"&gt;="&amp;D7)-COUNTIF(SYNTHÈSE!D$3:D$22,"&gt;="&amp;D8)</f>
        <v>0</v>
      </c>
      <c r="G7" s="1">
        <f>COUNTIF(SYNTHÈSE!N$3:N$22,"&gt;="&amp;D7)-COUNTIF(SYNTHÈSE!N$3:N$22,"&gt;="&amp;D8)</f>
        <v>0</v>
      </c>
      <c r="H7" s="1">
        <f>COUNTIF(SYNTHÈSE!W$3:W$22,"&gt;="&amp;D7)-COUNTIF(SYNTHÈSE!W$3:W$22,"&gt;="&amp;D8)</f>
        <v>0</v>
      </c>
    </row>
    <row r="8" spans="1:8" x14ac:dyDescent="0.3">
      <c r="D8" s="1">
        <f t="shared" si="1"/>
        <v>-4.0000000000000015E-2</v>
      </c>
      <c r="E8" s="1" t="str">
        <f t="shared" si="0"/>
        <v>[-0,04;-0,03]</v>
      </c>
      <c r="F8" s="1">
        <f>COUNTIF(SYNTHÈSE!D$3:D$22,"&gt;="&amp;D8)-COUNTIF(SYNTHÈSE!D$3:D$22,"&gt;="&amp;D9)</f>
        <v>0</v>
      </c>
      <c r="G8" s="1">
        <f>COUNTIF(SYNTHÈSE!N$3:N$22,"&gt;="&amp;D8)-COUNTIF(SYNTHÈSE!N$3:N$22,"&gt;="&amp;D9)</f>
        <v>0</v>
      </c>
      <c r="H8" s="1">
        <f>COUNTIF(SYNTHÈSE!W$3:W$22,"&gt;="&amp;D8)-COUNTIF(SYNTHÈSE!W$3:W$22,"&gt;="&amp;D9)</f>
        <v>0</v>
      </c>
    </row>
    <row r="9" spans="1:8" x14ac:dyDescent="0.3">
      <c r="D9" s="1">
        <f t="shared" si="1"/>
        <v>-3.0000000000000013E-2</v>
      </c>
      <c r="E9" s="1" t="str">
        <f t="shared" si="0"/>
        <v>[-0,03;-0,02]</v>
      </c>
      <c r="F9" s="1">
        <f>COUNTIF(SYNTHÈSE!D$3:D$22,"&gt;="&amp;D9)-COUNTIF(SYNTHÈSE!D$3:D$22,"&gt;="&amp;D10)</f>
        <v>0</v>
      </c>
      <c r="G9" s="1">
        <f>COUNTIF(SYNTHÈSE!N$3:N$22,"&gt;="&amp;D9)-COUNTIF(SYNTHÈSE!N$3:N$22,"&gt;="&amp;D10)</f>
        <v>0</v>
      </c>
      <c r="H9" s="1">
        <f>COUNTIF(SYNTHÈSE!W$3:W$22,"&gt;="&amp;D9)-COUNTIF(SYNTHÈSE!W$3:W$22,"&gt;="&amp;D10)</f>
        <v>0</v>
      </c>
    </row>
    <row r="10" spans="1:8" x14ac:dyDescent="0.3">
      <c r="D10" s="1">
        <f t="shared" si="1"/>
        <v>-2.0000000000000011E-2</v>
      </c>
      <c r="E10" s="1" t="str">
        <f t="shared" si="0"/>
        <v>[-0,02;-0,01]</v>
      </c>
      <c r="F10" s="1">
        <f>COUNTIF(SYNTHÈSE!D$3:D$22,"&gt;="&amp;D10)-COUNTIF(SYNTHÈSE!D$3:D$22,"&gt;="&amp;D11)</f>
        <v>0</v>
      </c>
      <c r="G10" s="1">
        <f>COUNTIF(SYNTHÈSE!N$3:N$22,"&gt;="&amp;D10)-COUNTIF(SYNTHÈSE!N$3:N$22,"&gt;="&amp;D11)</f>
        <v>0</v>
      </c>
      <c r="H10" s="1">
        <f>COUNTIF(SYNTHÈSE!W$3:W$22,"&gt;="&amp;D10)-COUNTIF(SYNTHÈSE!W$3:W$22,"&gt;="&amp;D11)</f>
        <v>0</v>
      </c>
    </row>
    <row r="11" spans="1:8" x14ac:dyDescent="0.3">
      <c r="D11" s="1">
        <f t="shared" si="1"/>
        <v>-1.0000000000000011E-2</v>
      </c>
      <c r="E11" s="1" t="str">
        <f t="shared" si="0"/>
        <v>[-0,01;0]</v>
      </c>
      <c r="F11" s="1">
        <f>COUNTIF(SYNTHÈSE!D$3:D$22,"&gt;="&amp;D11)-COUNTIF(SYNTHÈSE!D$3:D$22,"&gt;="&amp;D12)</f>
        <v>0</v>
      </c>
      <c r="G11" s="1">
        <f>COUNTIF(SYNTHÈSE!N$3:N$22,"&gt;="&amp;D11)-COUNTIF(SYNTHÈSE!N$3:N$22,"&gt;="&amp;D12)</f>
        <v>0</v>
      </c>
      <c r="H11" s="1">
        <f>COUNTIF(SYNTHÈSE!W$3:W$22,"&gt;="&amp;D11)-COUNTIF(SYNTHÈSE!W$3:W$22,"&gt;="&amp;D12)</f>
        <v>0</v>
      </c>
    </row>
    <row r="12" spans="1:8" x14ac:dyDescent="0.3">
      <c r="D12" s="1">
        <f t="shared" si="1"/>
        <v>0</v>
      </c>
      <c r="E12" s="1" t="str">
        <f t="shared" si="0"/>
        <v>[0;0,01]</v>
      </c>
      <c r="F12" s="1">
        <f>COUNTIF(SYNTHÈSE!D$3:D$22,"&gt;="&amp;D12)-COUNTIF(SYNTHÈSE!D$3:D$22,"&gt;="&amp;D13)</f>
        <v>0</v>
      </c>
      <c r="G12" s="1">
        <f>COUNTIF(SYNTHÈSE!N$3:N$22,"&gt;="&amp;D12)-COUNTIF(SYNTHÈSE!N$3:N$22,"&gt;="&amp;D13)</f>
        <v>0</v>
      </c>
      <c r="H12" s="1">
        <f>COUNTIF(SYNTHÈSE!W$3:W$22,"&gt;="&amp;D12)-COUNTIF(SYNTHÈSE!W$3:W$22,"&gt;="&amp;D13)</f>
        <v>0</v>
      </c>
    </row>
    <row r="13" spans="1:8" x14ac:dyDescent="0.3">
      <c r="D13" s="1">
        <f t="shared" si="1"/>
        <v>0.01</v>
      </c>
      <c r="E13" s="1" t="str">
        <f t="shared" si="0"/>
        <v>[0,01;0,02]</v>
      </c>
      <c r="F13" s="1">
        <f>COUNTIF(SYNTHÈSE!D$3:D$22,"&gt;="&amp;D13)-COUNTIF(SYNTHÈSE!D$3:D$22,"&gt;="&amp;D14)</f>
        <v>0</v>
      </c>
      <c r="G13" s="1">
        <f>COUNTIF(SYNTHÈSE!N$3:N$22,"&gt;="&amp;D13)-COUNTIF(SYNTHÈSE!N$3:N$22,"&gt;="&amp;D14)</f>
        <v>0</v>
      </c>
      <c r="H13" s="1">
        <f>COUNTIF(SYNTHÈSE!W$3:W$22,"&gt;="&amp;D13)-COUNTIF(SYNTHÈSE!W$3:W$22,"&gt;="&amp;D14)</f>
        <v>0</v>
      </c>
    </row>
    <row r="14" spans="1:8" x14ac:dyDescent="0.3">
      <c r="D14" s="1">
        <f t="shared" si="1"/>
        <v>0.02</v>
      </c>
      <c r="E14" s="1" t="str">
        <f t="shared" si="0"/>
        <v>[0,02;0,03]</v>
      </c>
      <c r="F14" s="1">
        <f>COUNTIF(SYNTHÈSE!D$3:D$22,"&gt;="&amp;D14)-COUNTIF(SYNTHÈSE!D$3:D$22,"&gt;="&amp;D15)</f>
        <v>0</v>
      </c>
      <c r="G14" s="1">
        <f>COUNTIF(SYNTHÈSE!N$3:N$22,"&gt;="&amp;D14)-COUNTIF(SYNTHÈSE!N$3:N$22,"&gt;="&amp;D15)</f>
        <v>0</v>
      </c>
      <c r="H14" s="1">
        <f>COUNTIF(SYNTHÈSE!W$3:W$22,"&gt;="&amp;D14)-COUNTIF(SYNTHÈSE!W$3:W$22,"&gt;="&amp;D15)</f>
        <v>0</v>
      </c>
    </row>
    <row r="15" spans="1:8" x14ac:dyDescent="0.3">
      <c r="D15" s="1">
        <f t="shared" si="1"/>
        <v>0.03</v>
      </c>
      <c r="E15" s="1" t="str">
        <f t="shared" si="0"/>
        <v>[0,03;0,04]</v>
      </c>
      <c r="F15" s="1">
        <f>COUNTIF(SYNTHÈSE!D$3:D$22,"&gt;="&amp;D15)-COUNTIF(SYNTHÈSE!D$3:D$22,"&gt;="&amp;D16)</f>
        <v>0</v>
      </c>
      <c r="G15" s="1">
        <f>COUNTIF(SYNTHÈSE!N$3:N$22,"&gt;="&amp;D15)-COUNTIF(SYNTHÈSE!N$3:N$22,"&gt;="&amp;D16)</f>
        <v>0</v>
      </c>
      <c r="H15" s="1">
        <f>COUNTIF(SYNTHÈSE!W$3:W$22,"&gt;="&amp;D15)-COUNTIF(SYNTHÈSE!W$3:W$22,"&gt;="&amp;D16)</f>
        <v>0</v>
      </c>
    </row>
    <row r="16" spans="1:8" x14ac:dyDescent="0.3">
      <c r="D16" s="1">
        <f t="shared" si="1"/>
        <v>0.04</v>
      </c>
      <c r="E16" s="1" t="str">
        <f t="shared" si="0"/>
        <v>[0,04;0,05]</v>
      </c>
      <c r="F16" s="1">
        <f>COUNTIF(SYNTHÈSE!D$3:D$22,"&gt;="&amp;D16)-COUNTIF(SYNTHÈSE!D$3:D$22,"&gt;="&amp;D17)</f>
        <v>0</v>
      </c>
      <c r="G16" s="1">
        <f>COUNTIF(SYNTHÈSE!N$3:N$22,"&gt;="&amp;D16)-COUNTIF(SYNTHÈSE!N$3:N$22,"&gt;="&amp;D17)</f>
        <v>0</v>
      </c>
      <c r="H16" s="1">
        <f>COUNTIF(SYNTHÈSE!W$3:W$22,"&gt;="&amp;D16)-COUNTIF(SYNTHÈSE!W$3:W$22,"&gt;="&amp;D17)</f>
        <v>0</v>
      </c>
    </row>
    <row r="17" spans="4:8" x14ac:dyDescent="0.3">
      <c r="D17" s="1">
        <f t="shared" si="1"/>
        <v>0.05</v>
      </c>
      <c r="E17" s="1" t="str">
        <f t="shared" si="0"/>
        <v>[0,05;0,06]</v>
      </c>
      <c r="F17" s="1">
        <f>COUNTIF(SYNTHÈSE!D$3:D$22,"&gt;="&amp;D17)-COUNTIF(SYNTHÈSE!D$3:D$22,"&gt;="&amp;D18)</f>
        <v>0</v>
      </c>
      <c r="G17" s="1">
        <f>COUNTIF(SYNTHÈSE!N$3:N$22,"&gt;="&amp;D17)-COUNTIF(SYNTHÈSE!N$3:N$22,"&gt;="&amp;D18)</f>
        <v>0</v>
      </c>
      <c r="H17" s="1">
        <f>COUNTIF(SYNTHÈSE!W$3:W$22,"&gt;="&amp;D17)-COUNTIF(SYNTHÈSE!W$3:W$22,"&gt;="&amp;D18)</f>
        <v>0</v>
      </c>
    </row>
    <row r="18" spans="4:8" x14ac:dyDescent="0.3">
      <c r="D18" s="1">
        <f t="shared" si="1"/>
        <v>6.0000000000000005E-2</v>
      </c>
      <c r="E18" s="1" t="str">
        <f t="shared" si="0"/>
        <v>[0,06;0,07]</v>
      </c>
      <c r="F18" s="1">
        <f>COUNTIF(SYNTHÈSE!D$3:D$22,"&gt;="&amp;D18)-COUNTIF(SYNTHÈSE!D$3:D$22,"&gt;="&amp;D19)</f>
        <v>0</v>
      </c>
      <c r="G18" s="1">
        <f>COUNTIF(SYNTHÈSE!N$3:N$22,"&gt;="&amp;D18)-COUNTIF(SYNTHÈSE!N$3:N$22,"&gt;="&amp;D19)</f>
        <v>0</v>
      </c>
      <c r="H18" s="1">
        <f>COUNTIF(SYNTHÈSE!W$3:W$22,"&gt;="&amp;D18)-COUNTIF(SYNTHÈSE!W$3:W$22,"&gt;="&amp;D19)</f>
        <v>0</v>
      </c>
    </row>
    <row r="19" spans="4:8" x14ac:dyDescent="0.3">
      <c r="D19" s="1">
        <f t="shared" si="1"/>
        <v>7.0000000000000007E-2</v>
      </c>
      <c r="E19" s="1" t="str">
        <f t="shared" si="0"/>
        <v>[0,07;0,08]</v>
      </c>
      <c r="F19" s="1">
        <f>COUNTIF(SYNTHÈSE!D$3:D$22,"&gt;="&amp;D19)-COUNTIF(SYNTHÈSE!D$3:D$22,"&gt;="&amp;D20)</f>
        <v>0</v>
      </c>
      <c r="G19" s="1">
        <f>COUNTIF(SYNTHÈSE!N$3:N$22,"&gt;="&amp;D19)-COUNTIF(SYNTHÈSE!N$3:N$22,"&gt;="&amp;D20)</f>
        <v>0</v>
      </c>
      <c r="H19" s="1">
        <f>COUNTIF(SYNTHÈSE!W$3:W$22,"&gt;="&amp;D19)-COUNTIF(SYNTHÈSE!W$3:W$22,"&gt;="&amp;D20)</f>
        <v>0</v>
      </c>
    </row>
    <row r="20" spans="4:8" x14ac:dyDescent="0.3">
      <c r="D20" s="1">
        <f t="shared" si="1"/>
        <v>0.08</v>
      </c>
      <c r="E20" s="1" t="str">
        <f t="shared" si="0"/>
        <v>[0,08;0,09]</v>
      </c>
      <c r="F20" s="1">
        <f>COUNTIF(SYNTHÈSE!D$3:D$22,"&gt;="&amp;D20)-COUNTIF(SYNTHÈSE!D$3:D$22,"&gt;="&amp;D21)</f>
        <v>0</v>
      </c>
      <c r="G20" s="1">
        <f>COUNTIF(SYNTHÈSE!N$3:N$22,"&gt;="&amp;D20)-COUNTIF(SYNTHÈSE!N$3:N$22,"&gt;="&amp;D21)</f>
        <v>0</v>
      </c>
      <c r="H20" s="1">
        <f>COUNTIF(SYNTHÈSE!W$3:W$22,"&gt;="&amp;D20)-COUNTIF(SYNTHÈSE!W$3:W$22,"&gt;="&amp;D21)</f>
        <v>0</v>
      </c>
    </row>
    <row r="21" spans="4:8" x14ac:dyDescent="0.3">
      <c r="D21" s="1">
        <f t="shared" si="1"/>
        <v>0.09</v>
      </c>
      <c r="E21" s="1" t="str">
        <f t="shared" si="0"/>
        <v>[0,09;0,1]</v>
      </c>
      <c r="F21" s="1">
        <f>COUNTIF(SYNTHÈSE!D$3:D$22,"&gt;="&amp;D21)-COUNTIF(SYNTHÈSE!D$3:D$22,"&gt;="&amp;D22)</f>
        <v>0</v>
      </c>
      <c r="G21" s="1">
        <f>COUNTIF(SYNTHÈSE!N$3:N$22,"&gt;="&amp;D21)-COUNTIF(SYNTHÈSE!N$3:N$22,"&gt;="&amp;D22)</f>
        <v>0</v>
      </c>
      <c r="H21" s="1">
        <f>COUNTIF(SYNTHÈSE!W$3:W$22,"&gt;="&amp;D21)-COUNTIF(SYNTHÈSE!W$3:W$22,"&gt;="&amp;D22)</f>
        <v>0</v>
      </c>
    </row>
    <row r="22" spans="4:8" x14ac:dyDescent="0.3">
      <c r="D22" s="1">
        <f t="shared" si="1"/>
        <v>9.9999999999999992E-2</v>
      </c>
      <c r="H22" s="1">
        <f>COUNTIF(SYNTHÈSE!W$3:W$22,"&gt;="&amp;D22)-COUNTIF(SYNTHÈSE!W$3:W$22,"&gt;="&amp;D23)</f>
        <v>0</v>
      </c>
    </row>
    <row r="24" spans="4:8" x14ac:dyDescent="0.3">
      <c r="F24" s="1">
        <f>SUM(F2:F21)</f>
        <v>0</v>
      </c>
      <c r="G24" s="1">
        <f>SUM(G2:G21)</f>
        <v>0</v>
      </c>
      <c r="H24" s="1">
        <f>SUM(H2:H21)</f>
        <v>0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Autollimation</vt:lpstr>
      <vt:lpstr>Bessel</vt:lpstr>
      <vt:lpstr>Conjugaison</vt:lpstr>
      <vt:lpstr>SYNTHÈSE</vt:lpstr>
      <vt:lpstr>HISTOGRAMME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Rondepierre</dc:creator>
  <cp:lastModifiedBy>Tristan Rondepierre</cp:lastModifiedBy>
  <dcterms:created xsi:type="dcterms:W3CDTF">2024-12-01T17:26:49Z</dcterms:created>
  <dcterms:modified xsi:type="dcterms:W3CDTF">2025-02-23T16:19:59Z</dcterms:modified>
</cp:coreProperties>
</file>